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A rozpočty\"/>
    </mc:Choice>
  </mc:AlternateContent>
  <bookViews>
    <workbookView xWindow="0" yWindow="0" windowWidth="0" windowHeight="0"/>
  </bookViews>
  <sheets>
    <sheet name="Rekapitulace stavby" sheetId="1" r:id="rId1"/>
    <sheet name="01 - Chodník na ul. Odbojářů" sheetId="2" r:id="rId2"/>
    <sheet name="02 - Chodník na ul. Šafař..." sheetId="3" r:id="rId3"/>
    <sheet name="03 - Chodník na ul. Nerudova" sheetId="4" r:id="rId4"/>
    <sheet name="04 - Chodník na ul. Syrov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Chodník na ul. Odbojářů'!$C$128:$K$260</definedName>
    <definedName name="_xlnm.Print_Area" localSheetId="1">'01 - Chodník na ul. Odbojářů'!$C$4:$J$76,'01 - Chodník na ul. Odbojářů'!$C$82:$J$110,'01 - Chodník na ul. Odbojářů'!$C$116:$J$260</definedName>
    <definedName name="_xlnm.Print_Titles" localSheetId="1">'01 - Chodník na ul. Odbojářů'!$128:$128</definedName>
    <definedName name="_xlnm._FilterDatabase" localSheetId="2" hidden="1">'02 - Chodník na ul. Šafař...'!$C$128:$K$263</definedName>
    <definedName name="_xlnm.Print_Area" localSheetId="2">'02 - Chodník na ul. Šafař...'!$C$4:$J$76,'02 - Chodník na ul. Šafař...'!$C$82:$J$110,'02 - Chodník na ul. Šafař...'!$C$116:$J$263</definedName>
    <definedName name="_xlnm.Print_Titles" localSheetId="2">'02 - Chodník na ul. Šafař...'!$128:$128</definedName>
    <definedName name="_xlnm._FilterDatabase" localSheetId="3" hidden="1">'03 - Chodník na ul. Nerudova'!$C$128:$K$258</definedName>
    <definedName name="_xlnm.Print_Area" localSheetId="3">'03 - Chodník na ul. Nerudova'!$C$4:$J$76,'03 - Chodník na ul. Nerudova'!$C$82:$J$110,'03 - Chodník na ul. Nerudova'!$C$116:$J$258</definedName>
    <definedName name="_xlnm.Print_Titles" localSheetId="3">'03 - Chodník na ul. Nerudova'!$128:$128</definedName>
    <definedName name="_xlnm._FilterDatabase" localSheetId="4" hidden="1">'04 - Chodník na ul. Syrov...'!$C$129:$K$275</definedName>
    <definedName name="_xlnm.Print_Area" localSheetId="4">'04 - Chodník na ul. Syrov...'!$C$4:$J$76,'04 - Chodník na ul. Syrov...'!$C$82:$J$111,'04 - Chodník na ul. Syrov...'!$C$117:$J$275</definedName>
    <definedName name="_xlnm.Print_Titles" localSheetId="4">'04 - Chodník na ul. Syrov...'!$129:$129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T258"/>
  <c r="R259"/>
  <c r="R258"/>
  <c r="P259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53"/>
  <c r="BH153"/>
  <c r="BG153"/>
  <c r="BF153"/>
  <c r="T153"/>
  <c r="R153"/>
  <c r="P153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4"/>
  <c r="E122"/>
  <c r="F89"/>
  <c r="E87"/>
  <c r="J24"/>
  <c r="E24"/>
  <c r="J92"/>
  <c r="J23"/>
  <c r="J21"/>
  <c r="E21"/>
  <c r="J126"/>
  <c r="J20"/>
  <c r="J18"/>
  <c r="E18"/>
  <c r="F127"/>
  <c r="J17"/>
  <c r="J15"/>
  <c r="E15"/>
  <c r="F91"/>
  <c r="J14"/>
  <c r="J12"/>
  <c r="J124"/>
  <c r="E7"/>
  <c r="E85"/>
  <c i="4" r="J37"/>
  <c r="J36"/>
  <c i="1" r="AY97"/>
  <c i="4" r="J35"/>
  <c i="1" r="AX97"/>
  <c i="4"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T241"/>
  <c r="R242"/>
  <c r="R241"/>
  <c r="P242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1"/>
  <c r="BH151"/>
  <c r="BG151"/>
  <c r="BF151"/>
  <c r="T151"/>
  <c r="R151"/>
  <c r="P151"/>
  <c r="BI150"/>
  <c r="BH150"/>
  <c r="BG150"/>
  <c r="BF150"/>
  <c r="T150"/>
  <c r="R150"/>
  <c r="P150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125"/>
  <c r="J20"/>
  <c r="J18"/>
  <c r="E18"/>
  <c r="F126"/>
  <c r="J17"/>
  <c r="J15"/>
  <c r="E15"/>
  <c r="F125"/>
  <c r="J14"/>
  <c r="J12"/>
  <c r="J89"/>
  <c r="E7"/>
  <c r="E85"/>
  <c i="3" r="J37"/>
  <c r="J36"/>
  <c i="1" r="AY96"/>
  <c i="3" r="J35"/>
  <c i="1" r="AX96"/>
  <c i="3"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2"/>
  <c r="BH152"/>
  <c r="BG152"/>
  <c r="BF152"/>
  <c r="T152"/>
  <c r="R152"/>
  <c r="P152"/>
  <c r="BI151"/>
  <c r="BH151"/>
  <c r="BG151"/>
  <c r="BF151"/>
  <c r="T151"/>
  <c r="R151"/>
  <c r="P151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126"/>
  <c r="J17"/>
  <c r="J15"/>
  <c r="E15"/>
  <c r="F125"/>
  <c r="J14"/>
  <c r="J12"/>
  <c r="J89"/>
  <c r="E7"/>
  <c r="E85"/>
  <c i="2" r="J37"/>
  <c r="J36"/>
  <c i="1" r="AY95"/>
  <c i="2" r="J35"/>
  <c i="1" r="AX95"/>
  <c i="2"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3"/>
  <c r="BH153"/>
  <c r="BG153"/>
  <c r="BF153"/>
  <c r="T153"/>
  <c r="R153"/>
  <c r="P153"/>
  <c r="BI152"/>
  <c r="BH152"/>
  <c r="BG152"/>
  <c r="BF152"/>
  <c r="T152"/>
  <c r="R152"/>
  <c r="P152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91"/>
  <c r="J20"/>
  <c r="J18"/>
  <c r="E18"/>
  <c r="F92"/>
  <c r="J17"/>
  <c r="J15"/>
  <c r="E15"/>
  <c r="F125"/>
  <c r="J14"/>
  <c r="J12"/>
  <c r="J123"/>
  <c r="E7"/>
  <c r="E119"/>
  <c i="1" r="L90"/>
  <c r="AM90"/>
  <c r="AM89"/>
  <c r="L89"/>
  <c r="AM87"/>
  <c r="L87"/>
  <c r="L85"/>
  <c r="L84"/>
  <c i="2" r="J259"/>
  <c r="BK255"/>
  <c r="J237"/>
  <c r="BK226"/>
  <c r="J217"/>
  <c r="BK207"/>
  <c r="J163"/>
  <c r="J134"/>
  <c r="J258"/>
  <c r="BK235"/>
  <c r="BK219"/>
  <c r="J210"/>
  <c r="J187"/>
  <c r="J178"/>
  <c r="J152"/>
  <c r="BK256"/>
  <c r="BK248"/>
  <c r="BK237"/>
  <c r="BK217"/>
  <c r="BK188"/>
  <c r="J170"/>
  <c r="BK159"/>
  <c r="BK145"/>
  <c r="J248"/>
  <c r="J234"/>
  <c r="BK220"/>
  <c r="J201"/>
  <c r="J177"/>
  <c r="BK146"/>
  <c r="J133"/>
  <c i="3" r="J262"/>
  <c r="J254"/>
  <c r="J234"/>
  <c r="BK218"/>
  <c r="J195"/>
  <c r="J185"/>
  <c r="J166"/>
  <c r="BK262"/>
  <c r="J251"/>
  <c r="BK232"/>
  <c r="J222"/>
  <c r="J214"/>
  <c r="BK185"/>
  <c r="J173"/>
  <c r="J162"/>
  <c r="BK143"/>
  <c r="J132"/>
  <c r="BK240"/>
  <c r="J232"/>
  <c r="BK222"/>
  <c r="J201"/>
  <c r="J165"/>
  <c r="BK152"/>
  <c r="J260"/>
  <c r="J253"/>
  <c r="BK237"/>
  <c r="BK211"/>
  <c r="J187"/>
  <c r="J177"/>
  <c r="J152"/>
  <c i="4" r="J253"/>
  <c r="BK242"/>
  <c r="J224"/>
  <c r="BK217"/>
  <c r="J181"/>
  <c r="J164"/>
  <c r="J132"/>
  <c r="BK252"/>
  <c r="BK233"/>
  <c r="J213"/>
  <c r="J190"/>
  <c r="BK175"/>
  <c r="J151"/>
  <c r="BK254"/>
  <c r="J245"/>
  <c r="BK208"/>
  <c r="J199"/>
  <c r="J172"/>
  <c r="BK150"/>
  <c r="BK258"/>
  <c r="BK237"/>
  <c r="BK229"/>
  <c r="BK220"/>
  <c r="J206"/>
  <c r="BK193"/>
  <c r="BK181"/>
  <c r="J161"/>
  <c r="BK157"/>
  <c r="BK134"/>
  <c i="5" r="J269"/>
  <c r="J262"/>
  <c r="J243"/>
  <c r="BK222"/>
  <c r="J200"/>
  <c r="J170"/>
  <c r="BK164"/>
  <c r="J153"/>
  <c r="BK135"/>
  <c r="J275"/>
  <c r="BK266"/>
  <c r="J254"/>
  <c r="J245"/>
  <c r="BK218"/>
  <c r="BK193"/>
  <c r="J184"/>
  <c r="BK166"/>
  <c r="BK153"/>
  <c r="J273"/>
  <c r="BK269"/>
  <c r="J227"/>
  <c r="BK274"/>
  <c r="BK254"/>
  <c r="BK247"/>
  <c r="BK229"/>
  <c r="J220"/>
  <c r="J197"/>
  <c r="BK173"/>
  <c r="J135"/>
  <c i="2" r="BK260"/>
  <c r="J256"/>
  <c r="J250"/>
  <c r="BK234"/>
  <c r="BK208"/>
  <c r="BK192"/>
  <c r="BK153"/>
  <c r="J260"/>
  <c r="BK257"/>
  <c r="J229"/>
  <c r="J215"/>
  <c r="BK195"/>
  <c r="J188"/>
  <c r="J183"/>
  <c r="J166"/>
  <c r="J143"/>
  <c r="J254"/>
  <c r="BK244"/>
  <c r="J231"/>
  <c r="BK198"/>
  <c r="J180"/>
  <c r="BK174"/>
  <c r="BK161"/>
  <c r="BK134"/>
  <c r="J244"/>
  <c r="J226"/>
  <c r="BK211"/>
  <c r="J207"/>
  <c r="J186"/>
  <c r="J159"/>
  <c r="BK143"/>
  <c i="3" r="BK263"/>
  <c r="J258"/>
  <c r="BK244"/>
  <c r="BK220"/>
  <c r="BK204"/>
  <c r="BK189"/>
  <c r="BK173"/>
  <c r="J133"/>
  <c r="BK260"/>
  <c r="J242"/>
  <c r="BK225"/>
  <c r="J218"/>
  <c r="J210"/>
  <c r="BK183"/>
  <c r="BK169"/>
  <c r="BK145"/>
  <c r="BK134"/>
  <c r="J250"/>
  <c r="J238"/>
  <c r="BK229"/>
  <c r="J216"/>
  <c r="J189"/>
  <c r="J176"/>
  <c r="BK158"/>
  <c r="J140"/>
  <c r="BK254"/>
  <c r="J247"/>
  <c r="J228"/>
  <c r="J198"/>
  <c r="J180"/>
  <c r="J158"/>
  <c r="BK144"/>
  <c i="4" r="J256"/>
  <c r="BK248"/>
  <c r="J237"/>
  <c r="J220"/>
  <c r="J208"/>
  <c r="J178"/>
  <c r="J143"/>
  <c r="BK257"/>
  <c r="J242"/>
  <c r="J215"/>
  <c r="J193"/>
  <c r="BK178"/>
  <c r="BK164"/>
  <c r="J133"/>
  <c r="J248"/>
  <c r="BK215"/>
  <c r="BK205"/>
  <c r="BK176"/>
  <c r="J159"/>
  <c r="BK133"/>
  <c r="J249"/>
  <c r="BK232"/>
  <c r="J223"/>
  <c r="BK211"/>
  <c r="BK199"/>
  <c r="J188"/>
  <c r="BK172"/>
  <c r="BK143"/>
  <c i="5" r="J271"/>
  <c r="J265"/>
  <c r="J247"/>
  <c r="BK227"/>
  <c r="BK206"/>
  <c r="BK181"/>
  <c r="J166"/>
  <c r="J160"/>
  <c r="BK134"/>
  <c r="BK271"/>
  <c r="BK256"/>
  <c r="J250"/>
  <c r="BK232"/>
  <c r="BK217"/>
  <c r="J195"/>
  <c r="J185"/>
  <c r="BK170"/>
  <c r="J154"/>
  <c r="J134"/>
  <c r="J272"/>
  <c r="J246"/>
  <c r="J224"/>
  <c r="BK220"/>
  <c r="J218"/>
  <c r="BK215"/>
  <c r="BK214"/>
  <c r="J206"/>
  <c r="BK195"/>
  <c r="J193"/>
  <c r="J192"/>
  <c r="BK191"/>
  <c r="BK184"/>
  <c r="J174"/>
  <c r="J173"/>
  <c r="BK165"/>
  <c r="BK147"/>
  <c r="BK146"/>
  <c r="J145"/>
  <c r="BK144"/>
  <c r="BK133"/>
  <c r="J263"/>
  <c r="BK249"/>
  <c r="BK245"/>
  <c r="J222"/>
  <c r="BK200"/>
  <c r="J181"/>
  <c r="J162"/>
  <c i="2" r="BK258"/>
  <c r="BK254"/>
  <c r="BK241"/>
  <c r="BK231"/>
  <c r="BK213"/>
  <c r="BK183"/>
  <c r="J144"/>
  <c r="BK259"/>
  <c r="BK239"/>
  <c r="J222"/>
  <c r="J211"/>
  <c r="J190"/>
  <c r="BK180"/>
  <c r="J167"/>
  <c r="BK133"/>
  <c r="BK250"/>
  <c r="J241"/>
  <c r="BK222"/>
  <c r="J195"/>
  <c r="BK178"/>
  <c r="BK166"/>
  <c r="J153"/>
  <c r="BK140"/>
  <c r="J247"/>
  <c r="BK229"/>
  <c r="J219"/>
  <c r="J208"/>
  <c r="BK187"/>
  <c r="J161"/>
  <c r="J145"/>
  <c r="J132"/>
  <c i="3" r="BK259"/>
  <c r="BK253"/>
  <c r="J225"/>
  <c r="BK210"/>
  <c r="BK192"/>
  <c r="BK176"/>
  <c r="J143"/>
  <c r="J261"/>
  <c r="BK258"/>
  <c r="J237"/>
  <c r="J220"/>
  <c r="J211"/>
  <c r="J192"/>
  <c r="BK177"/>
  <c r="BK165"/>
  <c r="J144"/>
  <c r="BK133"/>
  <c r="BK242"/>
  <c r="BK228"/>
  <c r="BK214"/>
  <c r="BK184"/>
  <c r="BK160"/>
  <c r="J151"/>
  <c r="BK257"/>
  <c r="BK250"/>
  <c r="J229"/>
  <c r="J204"/>
  <c r="J184"/>
  <c r="J160"/>
  <c r="J145"/>
  <c i="4" r="J258"/>
  <c r="J252"/>
  <c r="BK239"/>
  <c r="BK223"/>
  <c r="J209"/>
  <c r="BK184"/>
  <c r="BK144"/>
  <c r="BK256"/>
  <c r="BK245"/>
  <c r="J229"/>
  <c r="J211"/>
  <c r="BK186"/>
  <c r="J176"/>
  <c r="J157"/>
  <c r="BK132"/>
  <c r="BK249"/>
  <c r="J239"/>
  <c r="BK206"/>
  <c r="J186"/>
  <c r="BK161"/>
  <c r="BK140"/>
  <c r="J255"/>
  <c r="J235"/>
  <c r="BK227"/>
  <c r="J218"/>
  <c r="BK209"/>
  <c r="BK196"/>
  <c r="J185"/>
  <c r="J168"/>
  <c r="BK151"/>
  <c i="5" r="J274"/>
  <c r="J266"/>
  <c r="J259"/>
  <c r="BK241"/>
  <c r="J217"/>
  <c r="BK192"/>
  <c r="J168"/>
  <c r="BK154"/>
  <c r="BK141"/>
  <c r="BK275"/>
  <c r="BK262"/>
  <c r="J249"/>
  <c r="J229"/>
  <c r="J203"/>
  <c r="J191"/>
  <c r="BK177"/>
  <c r="BK160"/>
  <c r="BK145"/>
  <c r="J133"/>
  <c r="BK270"/>
  <c r="BK243"/>
  <c r="J226"/>
  <c r="BK259"/>
  <c r="BK250"/>
  <c r="BK246"/>
  <c r="BK226"/>
  <c r="BK203"/>
  <c r="BK185"/>
  <c r="J165"/>
  <c i="2" r="J257"/>
  <c r="BK251"/>
  <c r="J235"/>
  <c r="J225"/>
  <c r="BK215"/>
  <c r="BK201"/>
  <c r="J174"/>
  <c r="BK132"/>
  <c r="J251"/>
  <c r="BK225"/>
  <c r="J213"/>
  <c r="J192"/>
  <c r="BK186"/>
  <c r="BK170"/>
  <c r="BK144"/>
  <c r="J255"/>
  <c r="BK247"/>
  <c r="J239"/>
  <c r="J220"/>
  <c r="BK190"/>
  <c r="BK177"/>
  <c r="BK163"/>
  <c r="J146"/>
  <c i="1" r="AS94"/>
  <c i="2" r="BK210"/>
  <c r="J198"/>
  <c r="BK167"/>
  <c r="BK152"/>
  <c r="J140"/>
  <c i="3" r="J263"/>
  <c r="J257"/>
  <c r="J240"/>
  <c r="BK198"/>
  <c r="BK187"/>
  <c r="J169"/>
  <c r="BK132"/>
  <c r="J259"/>
  <c r="BK238"/>
  <c r="BK223"/>
  <c r="BK216"/>
  <c r="BK201"/>
  <c r="BK180"/>
  <c r="BK151"/>
  <c r="BK140"/>
  <c r="BK247"/>
  <c r="BK234"/>
  <c r="J223"/>
  <c r="J213"/>
  <c r="J183"/>
  <c r="BK162"/>
  <c r="BK261"/>
  <c r="BK251"/>
  <c r="J244"/>
  <c r="BK213"/>
  <c r="BK195"/>
  <c r="BK166"/>
  <c r="J134"/>
  <c i="4" r="J254"/>
  <c r="J246"/>
  <c r="J232"/>
  <c r="BK218"/>
  <c r="BK185"/>
  <c r="BK168"/>
  <c r="J140"/>
  <c r="BK253"/>
  <c r="BK235"/>
  <c r="J227"/>
  <c r="J196"/>
  <c r="J184"/>
  <c r="J165"/>
  <c r="J134"/>
  <c r="BK255"/>
  <c r="BK246"/>
  <c r="BK213"/>
  <c r="BK188"/>
  <c r="BK165"/>
  <c r="J144"/>
  <c r="J257"/>
  <c r="J233"/>
  <c r="BK224"/>
  <c r="J217"/>
  <c r="J205"/>
  <c r="BK190"/>
  <c r="J175"/>
  <c r="BK159"/>
  <c r="J150"/>
  <c i="5" r="J270"/>
  <c r="BK263"/>
  <c r="J256"/>
  <c r="J238"/>
  <c r="J215"/>
  <c r="J177"/>
  <c r="BK162"/>
  <c r="J147"/>
  <c r="BK273"/>
  <c r="BK265"/>
  <c r="BK252"/>
  <c r="J241"/>
  <c r="BK224"/>
  <c r="BK197"/>
  <c r="BK188"/>
  <c r="BK174"/>
  <c r="J164"/>
  <c r="J144"/>
  <c r="J232"/>
  <c r="J141"/>
  <c r="BK272"/>
  <c r="J252"/>
  <c r="BK238"/>
  <c r="J214"/>
  <c r="J188"/>
  <c r="BK168"/>
  <c r="J146"/>
  <c i="2" l="1" r="R131"/>
  <c r="R162"/>
  <c r="P173"/>
  <c r="P182"/>
  <c r="BK194"/>
  <c r="J194"/>
  <c r="J102"/>
  <c r="P209"/>
  <c r="P233"/>
  <c r="T246"/>
  <c r="T245"/>
  <c r="R253"/>
  <c r="R252"/>
  <c i="3" r="R131"/>
  <c r="P161"/>
  <c r="R172"/>
  <c r="T179"/>
  <c r="T191"/>
  <c r="T212"/>
  <c r="T236"/>
  <c r="R249"/>
  <c r="R248"/>
  <c r="BK256"/>
  <c r="J256"/>
  <c r="J109"/>
  <c r="T256"/>
  <c r="T255"/>
  <c i="4" r="BK131"/>
  <c r="J131"/>
  <c r="J98"/>
  <c r="BK160"/>
  <c r="J160"/>
  <c r="J99"/>
  <c r="BK171"/>
  <c r="J171"/>
  <c r="J100"/>
  <c r="BK180"/>
  <c r="J180"/>
  <c r="J101"/>
  <c r="R192"/>
  <c r="P207"/>
  <c r="R231"/>
  <c r="P244"/>
  <c r="P243"/>
  <c r="P251"/>
  <c r="P250"/>
  <c i="5" r="BK132"/>
  <c r="BK163"/>
  <c r="J163"/>
  <c r="J99"/>
  <c r="R163"/>
  <c r="BK180"/>
  <c r="J180"/>
  <c r="J101"/>
  <c r="T180"/>
  <c r="T187"/>
  <c r="T199"/>
  <c r="R216"/>
  <c r="P248"/>
  <c i="2" r="P131"/>
  <c r="BK162"/>
  <c r="J162"/>
  <c r="J99"/>
  <c r="BK173"/>
  <c r="J173"/>
  <c r="J100"/>
  <c r="T182"/>
  <c r="R194"/>
  <c r="BK209"/>
  <c r="J209"/>
  <c r="J103"/>
  <c r="BK233"/>
  <c r="J233"/>
  <c r="J104"/>
  <c r="R246"/>
  <c r="R245"/>
  <c r="BK253"/>
  <c r="J253"/>
  <c r="J109"/>
  <c i="3" r="T131"/>
  <c r="T130"/>
  <c r="T161"/>
  <c r="T172"/>
  <c r="P179"/>
  <c r="R191"/>
  <c r="BK212"/>
  <c r="J212"/>
  <c r="J103"/>
  <c r="BK236"/>
  <c r="J236"/>
  <c r="J104"/>
  <c i="4" r="R131"/>
  <c r="T160"/>
  <c r="T171"/>
  <c r="T180"/>
  <c r="P192"/>
  <c r="BK207"/>
  <c r="J207"/>
  <c r="J103"/>
  <c r="BK231"/>
  <c r="J231"/>
  <c r="J104"/>
  <c r="R244"/>
  <c r="R243"/>
  <c r="R251"/>
  <c r="R250"/>
  <c i="5" r="R132"/>
  <c r="P163"/>
  <c r="P169"/>
  <c r="P180"/>
  <c r="R187"/>
  <c r="R199"/>
  <c r="P216"/>
  <c r="R248"/>
  <c i="2" r="T131"/>
  <c r="T162"/>
  <c r="T173"/>
  <c r="R182"/>
  <c r="P194"/>
  <c r="T209"/>
  <c r="R233"/>
  <c r="P246"/>
  <c r="P245"/>
  <c r="P253"/>
  <c r="P252"/>
  <c i="3" r="P131"/>
  <c r="R161"/>
  <c r="P172"/>
  <c r="BK179"/>
  <c r="J179"/>
  <c r="J101"/>
  <c r="P191"/>
  <c r="P212"/>
  <c r="P236"/>
  <c r="P249"/>
  <c r="P248"/>
  <c r="P256"/>
  <c r="P255"/>
  <c i="4" r="P131"/>
  <c r="P160"/>
  <c r="R171"/>
  <c r="R180"/>
  <c r="T192"/>
  <c r="T207"/>
  <c r="T231"/>
  <c r="BK244"/>
  <c r="J244"/>
  <c r="J107"/>
  <c r="BK251"/>
  <c r="J251"/>
  <c r="J109"/>
  <c i="5" r="T132"/>
  <c r="BK169"/>
  <c r="J169"/>
  <c r="J100"/>
  <c r="T169"/>
  <c r="R180"/>
  <c r="P187"/>
  <c r="P199"/>
  <c r="BK216"/>
  <c r="J216"/>
  <c r="J104"/>
  <c r="BK248"/>
  <c r="J248"/>
  <c r="J105"/>
  <c r="R261"/>
  <c r="R260"/>
  <c r="P268"/>
  <c r="P267"/>
  <c i="2" r="BK131"/>
  <c r="J131"/>
  <c r="J98"/>
  <c r="P162"/>
  <c r="R173"/>
  <c r="BK182"/>
  <c r="J182"/>
  <c r="J101"/>
  <c r="T194"/>
  <c r="R209"/>
  <c r="T233"/>
  <c r="BK246"/>
  <c r="BK245"/>
  <c r="T253"/>
  <c r="T252"/>
  <c i="3" r="BK131"/>
  <c r="J131"/>
  <c r="J98"/>
  <c r="BK161"/>
  <c r="J161"/>
  <c r="J99"/>
  <c r="BK172"/>
  <c r="J172"/>
  <c r="J100"/>
  <c r="R179"/>
  <c r="BK191"/>
  <c r="J191"/>
  <c r="J102"/>
  <c r="R212"/>
  <c r="R236"/>
  <c r="BK249"/>
  <c r="J249"/>
  <c r="J107"/>
  <c r="T249"/>
  <c r="T248"/>
  <c r="R256"/>
  <c r="R255"/>
  <c i="4" r="T131"/>
  <c r="T130"/>
  <c r="R160"/>
  <c r="P171"/>
  <c r="P180"/>
  <c r="BK192"/>
  <c r="J192"/>
  <c r="J102"/>
  <c r="R207"/>
  <c r="P231"/>
  <c r="T244"/>
  <c r="T243"/>
  <c r="T251"/>
  <c r="T250"/>
  <c i="5" r="P132"/>
  <c r="P131"/>
  <c r="T163"/>
  <c r="R169"/>
  <c r="BK187"/>
  <c r="J187"/>
  <c r="J102"/>
  <c r="BK199"/>
  <c r="J199"/>
  <c r="J103"/>
  <c r="T216"/>
  <c r="T248"/>
  <c r="BK261"/>
  <c r="J261"/>
  <c r="J108"/>
  <c r="P261"/>
  <c r="P260"/>
  <c r="T261"/>
  <c r="T260"/>
  <c r="BK268"/>
  <c r="J268"/>
  <c r="J110"/>
  <c r="R268"/>
  <c r="R267"/>
  <c r="T268"/>
  <c r="T267"/>
  <c r="BK258"/>
  <c r="J258"/>
  <c r="J106"/>
  <c i="2" r="BK243"/>
  <c r="J243"/>
  <c r="J105"/>
  <c i="3" r="BK246"/>
  <c r="J246"/>
  <c r="J105"/>
  <c i="4" r="BK241"/>
  <c r="J241"/>
  <c r="J105"/>
  <c r="BK243"/>
  <c r="J243"/>
  <c r="J106"/>
  <c i="5" r="J91"/>
  <c r="E120"/>
  <c r="J127"/>
  <c r="BE133"/>
  <c r="BE141"/>
  <c r="BE145"/>
  <c r="BE147"/>
  <c r="BE153"/>
  <c r="BE160"/>
  <c r="BE164"/>
  <c r="BE165"/>
  <c r="BE174"/>
  <c r="BE181"/>
  <c r="BE188"/>
  <c r="BE191"/>
  <c r="BE192"/>
  <c r="BE195"/>
  <c r="BE215"/>
  <c r="BE217"/>
  <c r="BE266"/>
  <c r="J89"/>
  <c r="F92"/>
  <c r="F126"/>
  <c r="BE134"/>
  <c r="BE154"/>
  <c r="BE162"/>
  <c r="BE166"/>
  <c r="BE168"/>
  <c r="BE185"/>
  <c r="BE197"/>
  <c r="BE218"/>
  <c r="BE227"/>
  <c r="BE232"/>
  <c r="BE238"/>
  <c r="BE245"/>
  <c r="BE249"/>
  <c r="BE250"/>
  <c r="BE256"/>
  <c r="BE259"/>
  <c r="BE262"/>
  <c r="BE263"/>
  <c r="BE265"/>
  <c r="BE271"/>
  <c r="BE135"/>
  <c r="BE146"/>
  <c r="BE177"/>
  <c r="BE203"/>
  <c r="BE206"/>
  <c r="BE214"/>
  <c r="BE220"/>
  <c r="BE226"/>
  <c r="BE241"/>
  <c r="BE246"/>
  <c r="BE269"/>
  <c r="BE270"/>
  <c r="BE274"/>
  <c r="BE275"/>
  <c r="BE144"/>
  <c r="BE170"/>
  <c r="BE173"/>
  <c r="BE184"/>
  <c r="BE193"/>
  <c r="BE200"/>
  <c r="BE222"/>
  <c r="BE224"/>
  <c r="BE229"/>
  <c r="BE243"/>
  <c r="BE247"/>
  <c r="BE252"/>
  <c r="BE254"/>
  <c r="BE272"/>
  <c r="BE273"/>
  <c i="4" r="F91"/>
  <c r="E119"/>
  <c r="BE132"/>
  <c r="BE161"/>
  <c r="BE185"/>
  <c r="BE213"/>
  <c r="BE215"/>
  <c r="BE239"/>
  <c r="BE242"/>
  <c r="BE245"/>
  <c r="BE252"/>
  <c r="BE253"/>
  <c r="BE255"/>
  <c r="BE256"/>
  <c r="BE257"/>
  <c r="BE258"/>
  <c r="F92"/>
  <c r="J123"/>
  <c r="BE134"/>
  <c r="BE151"/>
  <c r="BE157"/>
  <c r="BE176"/>
  <c r="BE184"/>
  <c r="BE190"/>
  <c r="BE193"/>
  <c r="BE208"/>
  <c r="BE209"/>
  <c r="BE218"/>
  <c r="BE220"/>
  <c r="BE229"/>
  <c r="BE232"/>
  <c r="BE235"/>
  <c r="J91"/>
  <c r="J126"/>
  <c r="BE140"/>
  <c r="BE143"/>
  <c r="BE144"/>
  <c r="BE165"/>
  <c r="BE168"/>
  <c r="BE178"/>
  <c r="BE181"/>
  <c r="BE186"/>
  <c r="BE196"/>
  <c r="BE206"/>
  <c r="BE217"/>
  <c r="BE223"/>
  <c r="BE237"/>
  <c r="BE246"/>
  <c r="BE248"/>
  <c r="BE254"/>
  <c r="BE133"/>
  <c r="BE150"/>
  <c r="BE159"/>
  <c r="BE164"/>
  <c r="BE172"/>
  <c r="BE175"/>
  <c r="BE188"/>
  <c r="BE199"/>
  <c r="BE205"/>
  <c r="BE211"/>
  <c r="BE224"/>
  <c r="BE227"/>
  <c r="BE233"/>
  <c r="BE249"/>
  <c i="3" r="J91"/>
  <c r="J92"/>
  <c r="J123"/>
  <c r="BE132"/>
  <c r="BE140"/>
  <c r="BE143"/>
  <c r="BE144"/>
  <c r="BE151"/>
  <c r="BE158"/>
  <c r="BE169"/>
  <c r="BE180"/>
  <c r="BE184"/>
  <c r="BE187"/>
  <c r="BE201"/>
  <c r="BE204"/>
  <c r="BE214"/>
  <c r="BE218"/>
  <c r="BE220"/>
  <c r="BE223"/>
  <c r="BE232"/>
  <c r="BE238"/>
  <c r="BE240"/>
  <c r="BE257"/>
  <c r="BE259"/>
  <c r="BE262"/>
  <c i="2" r="J246"/>
  <c r="J107"/>
  <c i="3" r="E119"/>
  <c r="BE133"/>
  <c r="BE145"/>
  <c r="BE165"/>
  <c r="BE166"/>
  <c r="BE173"/>
  <c r="BE177"/>
  <c r="BE185"/>
  <c r="BE189"/>
  <c r="BE192"/>
  <c r="BE195"/>
  <c r="BE216"/>
  <c r="BE234"/>
  <c r="BE244"/>
  <c r="BE250"/>
  <c r="BE254"/>
  <c r="BE258"/>
  <c r="BE260"/>
  <c i="2" r="J245"/>
  <c r="J106"/>
  <c i="3" r="F91"/>
  <c r="F92"/>
  <c r="BE152"/>
  <c r="BE176"/>
  <c r="BE198"/>
  <c r="BE210"/>
  <c r="BE242"/>
  <c r="BE251"/>
  <c r="BE253"/>
  <c r="BE134"/>
  <c r="BE160"/>
  <c r="BE162"/>
  <c r="BE183"/>
  <c r="BE211"/>
  <c r="BE213"/>
  <c r="BE222"/>
  <c r="BE225"/>
  <c r="BE228"/>
  <c r="BE229"/>
  <c r="BE237"/>
  <c r="BE247"/>
  <c r="BE261"/>
  <c r="BE263"/>
  <c i="2" r="E85"/>
  <c r="J89"/>
  <c r="F126"/>
  <c r="BE133"/>
  <c r="BE143"/>
  <c r="BE146"/>
  <c r="BE152"/>
  <c r="BE161"/>
  <c r="BE166"/>
  <c r="BE170"/>
  <c r="BE180"/>
  <c r="BE188"/>
  <c r="BE192"/>
  <c r="BE198"/>
  <c r="BE215"/>
  <c r="BE222"/>
  <c r="BE234"/>
  <c r="BE237"/>
  <c r="BE239"/>
  <c r="BE247"/>
  <c r="BE250"/>
  <c r="F91"/>
  <c r="J92"/>
  <c r="J125"/>
  <c r="BE132"/>
  <c r="BE183"/>
  <c r="BE186"/>
  <c r="BE195"/>
  <c r="BE208"/>
  <c r="BE210"/>
  <c r="BE211"/>
  <c r="BE213"/>
  <c r="BE225"/>
  <c r="BE226"/>
  <c r="BE229"/>
  <c r="BE235"/>
  <c r="BE254"/>
  <c r="BE255"/>
  <c r="BE260"/>
  <c r="BE177"/>
  <c r="BE190"/>
  <c r="BE201"/>
  <c r="BE207"/>
  <c r="BE217"/>
  <c r="BE231"/>
  <c r="BE241"/>
  <c r="BE244"/>
  <c r="BE248"/>
  <c r="BE257"/>
  <c r="BE258"/>
  <c r="BE134"/>
  <c r="BE140"/>
  <c r="BE144"/>
  <c r="BE145"/>
  <c r="BE153"/>
  <c r="BE159"/>
  <c r="BE163"/>
  <c r="BE167"/>
  <c r="BE174"/>
  <c r="BE178"/>
  <c r="BE187"/>
  <c r="BE219"/>
  <c r="BE220"/>
  <c r="BE251"/>
  <c r="BE256"/>
  <c r="BE259"/>
  <c r="F35"/>
  <c i="1" r="BB95"/>
  <c i="2" r="F37"/>
  <c i="1" r="BD95"/>
  <c i="3" r="F36"/>
  <c i="1" r="BC96"/>
  <c i="4" r="F37"/>
  <c i="1" r="BD97"/>
  <c i="5" r="F37"/>
  <c i="1" r="BD98"/>
  <c i="2" r="J34"/>
  <c i="1" r="AW95"/>
  <c i="3" r="F37"/>
  <c i="1" r="BD96"/>
  <c i="3" r="F35"/>
  <c i="1" r="BB96"/>
  <c i="4" r="F36"/>
  <c i="1" r="BC97"/>
  <c i="5" r="F35"/>
  <c i="1" r="BB98"/>
  <c i="2" r="F36"/>
  <c i="1" r="BC95"/>
  <c i="3" r="J34"/>
  <c i="1" r="AW96"/>
  <c i="4" r="F35"/>
  <c i="1" r="BB97"/>
  <c i="5" r="J34"/>
  <c i="1" r="AW98"/>
  <c i="2" r="F34"/>
  <c i="1" r="BA95"/>
  <c i="3" r="F34"/>
  <c i="1" r="BA96"/>
  <c i="4" r="J34"/>
  <c i="1" r="AW97"/>
  <c i="4" r="F34"/>
  <c i="1" r="BA97"/>
  <c i="5" r="F36"/>
  <c i="1" r="BC98"/>
  <c i="5" r="F34"/>
  <c i="1" r="BA98"/>
  <c i="4" l="1" r="P130"/>
  <c r="P129"/>
  <c i="1" r="AU97"/>
  <c i="5" r="R131"/>
  <c r="R130"/>
  <c i="4" r="R130"/>
  <c r="R129"/>
  <c i="2" r="P130"/>
  <c r="P129"/>
  <c i="1" r="AU95"/>
  <c i="5" r="BK131"/>
  <c r="P130"/>
  <c i="1" r="AU98"/>
  <c i="4" r="T129"/>
  <c i="5" r="T131"/>
  <c r="T130"/>
  <c i="2" r="T130"/>
  <c r="T129"/>
  <c i="3" r="R130"/>
  <c r="R129"/>
  <c r="P130"/>
  <c r="P129"/>
  <c i="1" r="AU96"/>
  <c i="3" r="T129"/>
  <c i="2" r="R130"/>
  <c r="R129"/>
  <c i="4" r="BK250"/>
  <c r="J250"/>
  <c r="J108"/>
  <c i="5" r="J132"/>
  <c r="J98"/>
  <c i="2" r="BK252"/>
  <c r="J252"/>
  <c r="J108"/>
  <c i="3" r="BK248"/>
  <c r="J248"/>
  <c r="J106"/>
  <c r="BK255"/>
  <c r="J255"/>
  <c r="J108"/>
  <c i="4" r="BK130"/>
  <c r="J130"/>
  <c r="J97"/>
  <c i="5" r="BK260"/>
  <c r="J260"/>
  <c r="J107"/>
  <c i="2" r="BK130"/>
  <c r="J130"/>
  <c r="J97"/>
  <c i="3" r="BK130"/>
  <c r="J130"/>
  <c r="J97"/>
  <c i="5" r="BK267"/>
  <c r="J267"/>
  <c r="J109"/>
  <c i="2" r="J33"/>
  <c i="1" r="AV95"/>
  <c r="AT95"/>
  <c i="4" r="J33"/>
  <c i="1" r="AV97"/>
  <c r="AT97"/>
  <c r="BA94"/>
  <c r="W30"/>
  <c i="3" r="J33"/>
  <c i="1" r="AV96"/>
  <c r="AT96"/>
  <c i="4" r="F33"/>
  <c i="1" r="AZ97"/>
  <c r="BB94"/>
  <c r="AX94"/>
  <c i="2" r="F33"/>
  <c i="1" r="AZ95"/>
  <c i="5" r="F33"/>
  <c i="1" r="AZ98"/>
  <c r="BD94"/>
  <c r="W33"/>
  <c i="3" r="F33"/>
  <c i="1" r="AZ96"/>
  <c i="5" r="J33"/>
  <c i="1" r="AV98"/>
  <c r="AT98"/>
  <c r="BC94"/>
  <c r="AY94"/>
  <c i="5" l="1" r="BK130"/>
  <c r="J130"/>
  <c r="J96"/>
  <c i="2" r="BK129"/>
  <c r="J129"/>
  <c i="5" r="J131"/>
  <c r="J97"/>
  <c i="4" r="BK129"/>
  <c r="J129"/>
  <c r="J96"/>
  <c i="3" r="BK129"/>
  <c r="J129"/>
  <c r="J96"/>
  <c i="2" r="J30"/>
  <c i="1" r="AG95"/>
  <c r="W31"/>
  <c r="AZ94"/>
  <c r="W29"/>
  <c r="AU94"/>
  <c r="AW94"/>
  <c r="AK30"/>
  <c r="W32"/>
  <c i="2" l="1" r="J39"/>
  <c r="J96"/>
  <c i="1" r="AN95"/>
  <c i="5" r="J30"/>
  <c i="1" r="AG98"/>
  <c i="3" r="J30"/>
  <c i="1" r="AG96"/>
  <c r="AN96"/>
  <c i="4" r="J30"/>
  <c i="1" r="AG97"/>
  <c r="AN97"/>
  <c r="AV94"/>
  <c r="AK29"/>
  <c i="3" l="1" r="J39"/>
  <c i="4" r="J39"/>
  <c i="5" r="J39"/>
  <c i="1" r="AN98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<sst xmlns="http://schemas.openxmlformats.org/spreadsheetml/2006/main">
  <si>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</si>
  <si>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</si>
  <si>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</si>
  <si>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</si>
  <si>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</si>
  <si>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{c4ab05de-fa33-4ffd-975b-c05cfc69f803}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</si>
  <si>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</si>
  <si>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</si>
  <si>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</si>
  <si>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</si>
  <si>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</si>
  <si>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</si>
  <si>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</si>
  <si>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</si>
  <si>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Kasparek026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</si>
  <si>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</si>
  <si>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</si>
  <si>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Rajhrad - stavební úpravy chodníků</t>
  </si>
  <si>
    <t>KSO:</t>
  </si>
  <si>
    <t>CC-CZ:</t>
  </si>
  <si>
    <t>Místo:</t>
  </si>
  <si>
    <t xml:space="preserve"> </t>
  </si>
  <si>
    <t>Datum:</t>
  </si>
  <si>
    <t>30. 4. 2024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</si>
  <si>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</si>
  <si>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</si>
  <si>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</si>
  <si>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</si>
  <si>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</si>
  <si>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</si>
  <si>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</si>
  <si>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</si>
  <si>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</si>
  <si>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</si>
  <si>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</si>
  <si>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</si>
  <si>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</si>
  <si>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</si>
  <si>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</si>
  <si>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</si>
  <si>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</si>
  <si>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</si>
  <si>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</si>
  <si>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</si>
  <si>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</si>
  <si>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</si>
  <si>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</si>
  <si>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</si>
  <si>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</si>
  <si>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</si>
  <si>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</si>
  <si>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</si>
  <si>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</si>
  <si>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</si>
  <si>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</si>
  <si>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</si>
  <si>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</si>
  <si>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</si>
  <si>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</si>
  <si>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</si>
  <si>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</si>
  <si>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</si>
  <si>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</si>
  <si>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</si>
  <si>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</si>
  <si>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</si>
  <si>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</si>
  <si>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</si>
  <si>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</si>
  <si>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</si>
  <si>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</si>
  <si>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</si>
  <si>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</si>
  <si>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</si>
  <si>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</si>
  <si>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</si>
  <si>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</si>
  <si>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</si>
  <si>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</si>
  <si>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Chodník na ul. Odbojářů</t>
  </si>
  <si>
    <t>STA</t>
  </si>
  <si>
    <t>1</t>
  </si>
  <si>
    <t>{405e0efe-b588-4e8d-8d59-1175146f8d09}</t>
  </si>
  <si>
    <t>2</t>
  </si>
  <si>
    <t>02</t>
  </si>
  <si>
    <t>Chodník na ul. Šafaříkova</t>
  </si>
  <si>
    <t>{b29f532a-ed5a-471c-b4fe-70a1ede39a21}</t>
  </si>
  <si>
    <t>03</t>
  </si>
  <si>
    <t>Chodník na ul. Nerudova</t>
  </si>
  <si>
    <t>{7e3d5e47-00fb-4239-9111-8626b7c112da}</t>
  </si>
  <si>
    <t>04</t>
  </si>
  <si>
    <t>Chodník na ul. Syrovická</t>
  </si>
  <si>
    <t>{a47a39b5-d9d6-429e-87d4-c9e97f4f9401}</t>
  </si>
  <si>
    <t>KRYCÍ LIST SOUPISU PRACÍ</t>
  </si>
  <si>
    <t>Objekt:</t>
  </si>
  <si>
    <t>01 - Chodník na ul. Odbojářů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</si>
  <si>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</si>
  <si>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</si>
  <si>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</si>
  <si>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</si>
  <si>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</si>
  <si>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</si>
  <si>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</si>
  <si>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</si>
  <si>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501 - Chodník</t>
  </si>
  <si>
    <t xml:space="preserve">    502 - Vjezdy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</si>
  <si>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</si>
  <si>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</si>
  <si>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</si>
  <si>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</si>
  <si>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</si>
  <si>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</si>
  <si>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</si>
  <si>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909 -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</si>
  <si>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</si>
  <si>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</si>
  <si>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</si>
  <si>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</si>
  <si>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</si>
  <si>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</si>
  <si>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</si>
  <si>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</si>
  <si>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</si>
  <si>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</si>
  <si>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</si>
  <si>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</si>
  <si>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</si>
  <si>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</si>
  <si>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</si>
  <si>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</si>
  <si>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</si>
  <si>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</si>
  <si>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</si>
  <si>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</si>
  <si>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</si>
  <si>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4</t>
  </si>
  <si>
    <t>-1745382654</t>
  </si>
  <si>
    <t>113106151</t>
  </si>
  <si>
    <t>Rozebrání dlažeb vozovek z velkých kostek s ložem z kameniva ručně</t>
  </si>
  <si>
    <t>-1581873664</t>
  </si>
  <si>
    <t>3</t>
  </si>
  <si>
    <t>113107162</t>
  </si>
  <si>
    <t>Odstranění podkladu z kameniva drceného tl přes 100 do 200 mm strojně pl přes 50 do 200 m2</t>
  </si>
  <si>
    <t>-1178966988</t>
  </si>
  <si>
    <t>VV</t>
  </si>
  <si>
    <t>beton dlažba</t>
  </si>
  <si>
    <t>89</t>
  </si>
  <si>
    <t>žulové kostky</t>
  </si>
  <si>
    <t>18</t>
  </si>
  <si>
    <t>Součet</t>
  </si>
  <si>
    <t>113107163</t>
  </si>
  <si>
    <t>Odstranění podkladu z kameniva drceného tl přes 200 do 300 mm strojně pl přes 50 do 200 m2</t>
  </si>
  <si>
    <t>-2003810351</t>
  </si>
  <si>
    <t>pod asfaltem</t>
  </si>
  <si>
    <t>19</t>
  </si>
  <si>
    <t>5</t>
  </si>
  <si>
    <t>113107331</t>
  </si>
  <si>
    <t>Odstranění podkladu z betonu prostého tl přes 100 do 150 mm strojně pl do 50 m2</t>
  </si>
  <si>
    <t>-1229242244</t>
  </si>
  <si>
    <t>6</t>
  </si>
  <si>
    <t>113107343</t>
  </si>
  <si>
    <t>Odstranění podkladu živičného tl přes 100 do 150 mm strojně pl do 50 m2</t>
  </si>
  <si>
    <t>-936972082</t>
  </si>
  <si>
    <t>7</t>
  </si>
  <si>
    <t>113202111</t>
  </si>
  <si>
    <t>Vytrhání obrub krajníků obrubníků stojatých</t>
  </si>
  <si>
    <t>m</t>
  </si>
  <si>
    <t>-2073889217</t>
  </si>
  <si>
    <t>8</t>
  </si>
  <si>
    <t>132251102</t>
  </si>
  <si>
    <t>Hloubení rýh nezapažených š do 800 mm v hornině třídy těžitelnosti I skupiny 3 objem do 50 m3 strojně</t>
  </si>
  <si>
    <t>m3</t>
  </si>
  <si>
    <t>655154908</t>
  </si>
  <si>
    <t>pro chráničky</t>
  </si>
  <si>
    <t>pro obrubníky</t>
  </si>
  <si>
    <t>9</t>
  </si>
  <si>
    <t>13971-001</t>
  </si>
  <si>
    <t>Ručně kopané sondy hl.1,2m vč.zpětného zásypu</t>
  </si>
  <si>
    <t>kus</t>
  </si>
  <si>
    <t>779398963</t>
  </si>
  <si>
    <t>10</t>
  </si>
  <si>
    <t>162751114</t>
  </si>
  <si>
    <t>Vodorovné přemístění přes 6 000 do 7000 m výkopku/sypaniny z horniny třídy těžitelnosti I skupiny 1 až 3</t>
  </si>
  <si>
    <t>475263593</t>
  </si>
  <si>
    <t>výkopek</t>
  </si>
  <si>
    <t>17</t>
  </si>
  <si>
    <t>ponecháno pro zemní krajnice</t>
  </si>
  <si>
    <t>-12</t>
  </si>
  <si>
    <t>11</t>
  </si>
  <si>
    <t>171201231</t>
  </si>
  <si>
    <t>Poplatek za uložení zeminy a kamení na recyklační skládce (skládkovné) kód odpadu 17 05 04</t>
  </si>
  <si>
    <t>t</t>
  </si>
  <si>
    <t>45152544</t>
  </si>
  <si>
    <t>5*1,6</t>
  </si>
  <si>
    <t>181951112</t>
  </si>
  <si>
    <t>Úprava pláně v hornině třídy těžitelnosti I skupiny 1 až 3 se zhutněním strojně</t>
  </si>
  <si>
    <t>77808226</t>
  </si>
  <si>
    <t>Komunikace pozemní</t>
  </si>
  <si>
    <t>13</t>
  </si>
  <si>
    <t>564861011</t>
  </si>
  <si>
    <t>Podklad ze štěrkodrtě ŠD plochy do 100 m2 tl 200 mm</t>
  </si>
  <si>
    <t>-1521256671</t>
  </si>
  <si>
    <t>přídlažba+obrubník</t>
  </si>
  <si>
    <t>28</t>
  </si>
  <si>
    <t>14</t>
  </si>
  <si>
    <t>569903311</t>
  </si>
  <si>
    <t>Zřízení zemních krajnic se zhutněním</t>
  </si>
  <si>
    <t>535149989</t>
  </si>
  <si>
    <t>15</t>
  </si>
  <si>
    <t>596212210</t>
  </si>
  <si>
    <t>Kladení zámkové dlažby pozemních komunikací ručně tl 80 mm skupiny A pl do 50 m2</t>
  </si>
  <si>
    <t>-1735605052</t>
  </si>
  <si>
    <t>přídlažba</t>
  </si>
  <si>
    <t>56*0,3</t>
  </si>
  <si>
    <t>16</t>
  </si>
  <si>
    <t>M</t>
  </si>
  <si>
    <t>59245013</t>
  </si>
  <si>
    <t>dlažba zámková betonová tl 80mm přírodní</t>
  </si>
  <si>
    <t>891899194</t>
  </si>
  <si>
    <t>56*0,3*1,03</t>
  </si>
  <si>
    <t>501</t>
  </si>
  <si>
    <t>Chodník</t>
  </si>
  <si>
    <t>564851011</t>
  </si>
  <si>
    <t>Podklad ze štěrkodrtě ŠD plochy do 100 m2 tl 150 mm</t>
  </si>
  <si>
    <t>-645239260</t>
  </si>
  <si>
    <t>frakce 0/32</t>
  </si>
  <si>
    <t>86</t>
  </si>
  <si>
    <t>596211111</t>
  </si>
  <si>
    <t>Kladení zámkové dlažby komunikací pro pěší ručně tl 60 mm skupiny A pl přes 50 do 100 m2</t>
  </si>
  <si>
    <t>1630145601</t>
  </si>
  <si>
    <t>59245015</t>
  </si>
  <si>
    <t>dlažba zámková betonová tl 60mm přírodní</t>
  </si>
  <si>
    <t>334009006</t>
  </si>
  <si>
    <t>84*1,03</t>
  </si>
  <si>
    <t>20</t>
  </si>
  <si>
    <t>59245222</t>
  </si>
  <si>
    <t>dlažba zámková betonová pro nevidomé tl. 60mm červená</t>
  </si>
  <si>
    <t>455482927</t>
  </si>
  <si>
    <t>2*1,03</t>
  </si>
  <si>
    <t>502</t>
  </si>
  <si>
    <t>Vjezdy</t>
  </si>
  <si>
    <t>1251794190</t>
  </si>
  <si>
    <t>38</t>
  </si>
  <si>
    <t>22</t>
  </si>
  <si>
    <t>567122114</t>
  </si>
  <si>
    <t>Podklad ze směsi stmelené cementem SC C 8/10 (KSC I) tl 150 mm</t>
  </si>
  <si>
    <t>-1588147975</t>
  </si>
  <si>
    <t>23</t>
  </si>
  <si>
    <t>1738276710</t>
  </si>
  <si>
    <t>24</t>
  </si>
  <si>
    <t>-875144981</t>
  </si>
  <si>
    <t>28*1,03</t>
  </si>
  <si>
    <t>25</t>
  </si>
  <si>
    <t>59245010</t>
  </si>
  <si>
    <t>dlažba zámková betonová tl 80mm červená</t>
  </si>
  <si>
    <t>-896787422</t>
  </si>
  <si>
    <t>1*1,03</t>
  </si>
  <si>
    <t>26</t>
  </si>
  <si>
    <t>59245224</t>
  </si>
  <si>
    <t>dlažba zámková betonová pro nevidomé tl. 80mm červená</t>
  </si>
  <si>
    <t>1604352218</t>
  </si>
  <si>
    <t>8*1,03</t>
  </si>
  <si>
    <t>Trubní vedení</t>
  </si>
  <si>
    <t>27</t>
  </si>
  <si>
    <t>899103211</t>
  </si>
  <si>
    <t>Demontáž poklopů litinových nebo ocelových včetně rámů hmotnosti přes 100 do 150 kg</t>
  </si>
  <si>
    <t>-1227975972</t>
  </si>
  <si>
    <t>výšková úprava šachet</t>
  </si>
  <si>
    <t>899104112</t>
  </si>
  <si>
    <t>Osazení poklopů litinových, ocelových nebo železobetonových včetně rámů pro třídu zatížení D400, E600</t>
  </si>
  <si>
    <t>-1775941834</t>
  </si>
  <si>
    <t>29</t>
  </si>
  <si>
    <t>899623171</t>
  </si>
  <si>
    <t>Obetonování potrubí nebo zdiva stok betonem prostým tř. C 25/30 v otevřeném výkopu</t>
  </si>
  <si>
    <t>2017636691</t>
  </si>
  <si>
    <t>rezervní chránička</t>
  </si>
  <si>
    <t>(0,4*0,4-0,055*0,055*3,14)*20</t>
  </si>
  <si>
    <t>žlab TK-2</t>
  </si>
  <si>
    <t>20*(0,4*0,25-0,23*0,19)</t>
  </si>
  <si>
    <t>30</t>
  </si>
  <si>
    <t>89999-0030</t>
  </si>
  <si>
    <t>M+D rezervní chránička plastová DN110</t>
  </si>
  <si>
    <t>265706181</t>
  </si>
  <si>
    <t>31</t>
  </si>
  <si>
    <t>89999-1031</t>
  </si>
  <si>
    <t>M+D chránička plastová AROT DN110</t>
  </si>
  <si>
    <t>402396460</t>
  </si>
  <si>
    <t>Ostatní konstrukce a práce, bourání</t>
  </si>
  <si>
    <t>32</t>
  </si>
  <si>
    <t>916131113</t>
  </si>
  <si>
    <t>Osazení silničního obrubníku betonového ležatého s boční opěrou do lože z betonu prostého</t>
  </si>
  <si>
    <t>-2108130821</t>
  </si>
  <si>
    <t>33</t>
  </si>
  <si>
    <t>59217029</t>
  </si>
  <si>
    <t>obrubník silniční betonový nájezdový 1000x150x150mm</t>
  </si>
  <si>
    <t>-1876548766</t>
  </si>
  <si>
    <t>19*1,02</t>
  </si>
  <si>
    <t>34</t>
  </si>
  <si>
    <t>916131213</t>
  </si>
  <si>
    <t>Osazení silničního obrubníku betonového stojatého s boční opěrou do lože z betonu prostého</t>
  </si>
  <si>
    <t>-1401224649</t>
  </si>
  <si>
    <t>42+8</t>
  </si>
  <si>
    <t>35</t>
  </si>
  <si>
    <t>59217031</t>
  </si>
  <si>
    <t>obrubník silniční betonový 1000x150x250mm</t>
  </si>
  <si>
    <t>615465711</t>
  </si>
  <si>
    <t>42*1,02</t>
  </si>
  <si>
    <t>36</t>
  </si>
  <si>
    <t>59217030</t>
  </si>
  <si>
    <t>obrubník silniční betonový přechodový 1000x150x150-250mm</t>
  </si>
  <si>
    <t>920233768</t>
  </si>
  <si>
    <t>8*1,02</t>
  </si>
  <si>
    <t>37</t>
  </si>
  <si>
    <t>916231213</t>
  </si>
  <si>
    <t>Osazení chodníkového obrubníku betonového stojatého s boční opěrou do lože z betonu prostého</t>
  </si>
  <si>
    <t>1433522780</t>
  </si>
  <si>
    <t>59217017</t>
  </si>
  <si>
    <t>obrubník betonový chodníkový 1000x100x250mm</t>
  </si>
  <si>
    <t>-1856672950</t>
  </si>
  <si>
    <t>18*1,02</t>
  </si>
  <si>
    <t>39</t>
  </si>
  <si>
    <t>919124121</t>
  </si>
  <si>
    <t>Dilatační spáry vkládané v cementobetonovém krytu s vyplněním spár asfaltovou zálivkou</t>
  </si>
  <si>
    <t>1430150509</t>
  </si>
  <si>
    <t>zalití styčné spáry asfaltem</t>
  </si>
  <si>
    <t>56</t>
  </si>
  <si>
    <t>40</t>
  </si>
  <si>
    <t>919735113</t>
  </si>
  <si>
    <t>Řezání stávajícího živičného krytu hl přes 100 do 150 mm</t>
  </si>
  <si>
    <t>87740712</t>
  </si>
  <si>
    <t>41</t>
  </si>
  <si>
    <t>935112111</t>
  </si>
  <si>
    <t>Osazení příkopového žlabu do betonu tl 100 mm z betonových tvárnic š 500 mm</t>
  </si>
  <si>
    <t>-1023995149</t>
  </si>
  <si>
    <t>42</t>
  </si>
  <si>
    <t>59200-001</t>
  </si>
  <si>
    <t xml:space="preserve">Chránička, betonový žlab BG-TK2  100x23x19,5cm</t>
  </si>
  <si>
    <t>984260002</t>
  </si>
  <si>
    <t>20*1,01</t>
  </si>
  <si>
    <t>43</t>
  </si>
  <si>
    <t>59200-002</t>
  </si>
  <si>
    <t xml:space="preserve">Poklop žlabu BG-TK2  50x24x4 cm</t>
  </si>
  <si>
    <t>1907353142</t>
  </si>
  <si>
    <t>20*1,01*2</t>
  </si>
  <si>
    <t>997</t>
  </si>
  <si>
    <t>Přesun sutě</t>
  </si>
  <si>
    <t>44</t>
  </si>
  <si>
    <t>997221571</t>
  </si>
  <si>
    <t>Vodorovná doprava vybouraných hmot do 1 km</t>
  </si>
  <si>
    <t>752266379</t>
  </si>
  <si>
    <t>45</t>
  </si>
  <si>
    <t>997221579</t>
  </si>
  <si>
    <t>Příplatek ZKD 1 km u vodorovné dopravy vybouraných hmot</t>
  </si>
  <si>
    <t>-1058043683</t>
  </si>
  <si>
    <t>88,825*6 'Přepočtené koeficientem množství</t>
  </si>
  <si>
    <t>46</t>
  </si>
  <si>
    <t>997221861</t>
  </si>
  <si>
    <t>Poplatek za uložení na recyklační skládce (skládkovné) stavebního odpadu z prostého betonu pod kódem 17 01 01</t>
  </si>
  <si>
    <t>1303630077</t>
  </si>
  <si>
    <t>88,825-39,39-6,004</t>
  </si>
  <si>
    <t>47</t>
  </si>
  <si>
    <t>997221873</t>
  </si>
  <si>
    <t>Poplatek za uložení na recyklační skládce (skládkovné) stavebního odpadu zeminy a kamení zatříděného do Katalogu odpadů pod kódem 17 05 04</t>
  </si>
  <si>
    <t>-871326374</t>
  </si>
  <si>
    <t>19*0,44+107*0,29</t>
  </si>
  <si>
    <t>48</t>
  </si>
  <si>
    <t>997221875</t>
  </si>
  <si>
    <t>Poplatek za uložení na recyklační skládce (skládkovné) stavebního odpadu asfaltového bez obsahu dehtu zatříděného do Katalogu odpadů pod kódem 17 03 02</t>
  </si>
  <si>
    <t>-881227233</t>
  </si>
  <si>
    <t>19*0,316</t>
  </si>
  <si>
    <t>998</t>
  </si>
  <si>
    <t>Přesun hmot</t>
  </si>
  <si>
    <t>49</t>
  </si>
  <si>
    <t>998223011</t>
  </si>
  <si>
    <t>Přesun hmot pro pozemní komunikace s krytem dlážděným</t>
  </si>
  <si>
    <t>396337318</t>
  </si>
  <si>
    <t>PSV</t>
  </si>
  <si>
    <t>Práce a dodávky PSV</t>
  </si>
  <si>
    <t>711</t>
  </si>
  <si>
    <t>Izolace proti vodě, vlhkosti a plynům</t>
  </si>
  <si>
    <t>50</t>
  </si>
  <si>
    <t>711161273</t>
  </si>
  <si>
    <t>Provedení izolace proti zemní vlhkosti svislé z nopové fólie</t>
  </si>
  <si>
    <t>497817493</t>
  </si>
  <si>
    <t>51</t>
  </si>
  <si>
    <t>28323005</t>
  </si>
  <si>
    <t>fólie profilovaná (nopová) drenážní HDPE s výškou nopů 8mm</t>
  </si>
  <si>
    <t>-1459364046</t>
  </si>
  <si>
    <t>19*1,2</t>
  </si>
  <si>
    <t>52</t>
  </si>
  <si>
    <t>711161384</t>
  </si>
  <si>
    <t>Izolace proti zemní vlhkosti nopovou fólií ukončení provětrávací lištou</t>
  </si>
  <si>
    <t>1016455269</t>
  </si>
  <si>
    <t>53</t>
  </si>
  <si>
    <t>998711101</t>
  </si>
  <si>
    <t>Přesun hmot tonážní pro izolace proti vodě, vlhkosti a plynům v objektech v do 6 m</t>
  </si>
  <si>
    <t>1153320682</t>
  </si>
  <si>
    <t>VRN</t>
  </si>
  <si>
    <t>Vedlejší rozpočtové náklady</t>
  </si>
  <si>
    <t>909</t>
  </si>
  <si>
    <t>54</t>
  </si>
  <si>
    <t>990-001</t>
  </si>
  <si>
    <t>Dočasné dopravní značení na státní komunikaci vč.vypracování návrhu, odsouhlasení dopravním inspektorátem a zrušení</t>
  </si>
  <si>
    <t>Kč</t>
  </si>
  <si>
    <t>1024</t>
  </si>
  <si>
    <t>-667947205</t>
  </si>
  <si>
    <t>55</t>
  </si>
  <si>
    <t>990-002</t>
  </si>
  <si>
    <t>Geodetické vytýčení stavby (případně pozemků)</t>
  </si>
  <si>
    <t>1055675006</t>
  </si>
  <si>
    <t>990-003</t>
  </si>
  <si>
    <t>Geodetické zaměření skutečného provedení stavby</t>
  </si>
  <si>
    <t>-1951239688</t>
  </si>
  <si>
    <t>57</t>
  </si>
  <si>
    <t>990-004</t>
  </si>
  <si>
    <t>Vytýčení stávajících inženýrských sítí</t>
  </si>
  <si>
    <t>2108924137</t>
  </si>
  <si>
    <t>58</t>
  </si>
  <si>
    <t>990-005</t>
  </si>
  <si>
    <t>Geotechnické posouzení únosnosti podloží</t>
  </si>
  <si>
    <t>530163367</t>
  </si>
  <si>
    <t>59</t>
  </si>
  <si>
    <t>990-101</t>
  </si>
  <si>
    <t>Zařízení staveniště</t>
  </si>
  <si>
    <t>-1892569547</t>
  </si>
  <si>
    <t>60</t>
  </si>
  <si>
    <t>990-102</t>
  </si>
  <si>
    <t>Provozní vlivy</t>
  </si>
  <si>
    <t>-1967963583</t>
  </si>
  <si>
    <t>02 - Chodník na ul. Šafaříkova</t>
  </si>
  <si>
    <t>902407485</t>
  </si>
  <si>
    <t>4+5+7</t>
  </si>
  <si>
    <t>-7</t>
  </si>
  <si>
    <t>9*1,6</t>
  </si>
  <si>
    <t>33*0,3</t>
  </si>
  <si>
    <t>33*0,3*1,03</t>
  </si>
  <si>
    <t>53*1,03</t>
  </si>
  <si>
    <t>21*1,03</t>
  </si>
  <si>
    <t>6*1,03</t>
  </si>
  <si>
    <t>899101211</t>
  </si>
  <si>
    <t>Demontáž poklopů litinových nebo ocelových včetně rámů hmotnosti do 50 kg</t>
  </si>
  <si>
    <t>1023745703</t>
  </si>
  <si>
    <t>šoupata a hydranty</t>
  </si>
  <si>
    <t>899102112</t>
  </si>
  <si>
    <t>Osazení poklopů litinových, ocelových nebo železobetonových včetně rámů pro třídu zatížení A15, A50</t>
  </si>
  <si>
    <t>-993041470</t>
  </si>
  <si>
    <t>hydranty a šoupata</t>
  </si>
  <si>
    <t>(0,4*0,4-0,055*0,055*3,14)*16</t>
  </si>
  <si>
    <t>16*(0,4*0,25-0,23*0,19)</t>
  </si>
  <si>
    <t>12*1,02</t>
  </si>
  <si>
    <t>28+6</t>
  </si>
  <si>
    <t>28*1,02</t>
  </si>
  <si>
    <t>6*1,02</t>
  </si>
  <si>
    <t>16*1,02</t>
  </si>
  <si>
    <t>16*1,01</t>
  </si>
  <si>
    <t>16*1,01*2</t>
  </si>
  <si>
    <t>52,812*6 'Přepočtené koeficientem množství</t>
  </si>
  <si>
    <t>52,812-23,69-3,476</t>
  </si>
  <si>
    <t>65*0,29+11*0,44</t>
  </si>
  <si>
    <t>11*0,316</t>
  </si>
  <si>
    <t>11*1,2</t>
  </si>
  <si>
    <t>03 - Chodník na ul. Nerudova</t>
  </si>
  <si>
    <t>108</t>
  </si>
  <si>
    <t>-1524086128</t>
  </si>
  <si>
    <t>9+17</t>
  </si>
  <si>
    <t>-17</t>
  </si>
  <si>
    <t>85*0,3</t>
  </si>
  <si>
    <t>85*0,3*1,03</t>
  </si>
  <si>
    <t>78</t>
  </si>
  <si>
    <t>77*1,03</t>
  </si>
  <si>
    <t xml:space="preserve">dlažba zámková betonová  pro nevidomé tl 60mm červená</t>
  </si>
  <si>
    <t>360410949</t>
  </si>
  <si>
    <t>596212211</t>
  </si>
  <si>
    <t>Kladení zámkové dlažby pozemních komunikací ručně tl 80 mm skupiny A pl přes 50 do 100 m2</t>
  </si>
  <si>
    <t>-1469350854</t>
  </si>
  <si>
    <t>41*1,03</t>
  </si>
  <si>
    <t>16*1,03</t>
  </si>
  <si>
    <t>(0,4*0,4-0,055*0,055*3,14)*40</t>
  </si>
  <si>
    <t>40*(0,4*0,25-0,23*0,19)</t>
  </si>
  <si>
    <t>40*1,02</t>
  </si>
  <si>
    <t>56+4+4</t>
  </si>
  <si>
    <t>56*1,02</t>
  </si>
  <si>
    <t>85</t>
  </si>
  <si>
    <t>40*1,01</t>
  </si>
  <si>
    <t>40*1,01*2</t>
  </si>
  <si>
    <t>89,161*6 'Přepočtené koeficientem množství</t>
  </si>
  <si>
    <t>86,161-47,27-9,164</t>
  </si>
  <si>
    <t>119*0,29+29*0,44</t>
  </si>
  <si>
    <t>29*0,316</t>
  </si>
  <si>
    <t>29*1,2</t>
  </si>
  <si>
    <t>04 - Chodník na ul. Syrovická</t>
  </si>
  <si>
    <t xml:space="preserve">    181 - Zatravnění</t>
  </si>
  <si>
    <t>113107222</t>
  </si>
  <si>
    <t>Odstranění podkladu z kameniva drceného tl přes 100 do 200 mm strojně pl přes 200 m2</t>
  </si>
  <si>
    <t>-2060142623</t>
  </si>
  <si>
    <t>271</t>
  </si>
  <si>
    <t>113107323</t>
  </si>
  <si>
    <t>Odstranění podkladu z kameniva drceného tl přes 200 do 300 mm strojně pl do 50 m2</t>
  </si>
  <si>
    <t>-180966325</t>
  </si>
  <si>
    <t>1063034649</t>
  </si>
  <si>
    <t>122552203</t>
  </si>
  <si>
    <t>Odkopávky a prokopávky nezapažené pro silnice a dálnice v hornině třídy těžitelnosti III objem do 100 m3 strojně</t>
  </si>
  <si>
    <t>1173486596</t>
  </si>
  <si>
    <t>-910580686</t>
  </si>
  <si>
    <t>9+10+27</t>
  </si>
  <si>
    <t>-27</t>
  </si>
  <si>
    <t>19*1,6</t>
  </si>
  <si>
    <t>181</t>
  </si>
  <si>
    <t>Zatravnění</t>
  </si>
  <si>
    <t>181111111</t>
  </si>
  <si>
    <t>Plošná úprava terénu do 500 m2 zemina skupiny 1 až 4 nerovnosti přes 50 do 100 mm v rovinně a svahu do 1:5</t>
  </si>
  <si>
    <t>-1298122747</t>
  </si>
  <si>
    <t>181311103</t>
  </si>
  <si>
    <t>Rozprostření ornice tl vrstvy do 200 mm v rovině nebo ve svahu do 1:5 ručně</t>
  </si>
  <si>
    <t>-969577403</t>
  </si>
  <si>
    <t>10364101</t>
  </si>
  <si>
    <t>zemina pro terénní úpravy - ornice</t>
  </si>
  <si>
    <t>-1784903379</t>
  </si>
  <si>
    <t>36*0,1*1,8*1,1</t>
  </si>
  <si>
    <t>181951111</t>
  </si>
  <si>
    <t>Úprava pláně v hornině třídy těžitelnosti I skupiny 1 až 3 bez zhutnění strojně</t>
  </si>
  <si>
    <t>1016236521</t>
  </si>
  <si>
    <t>68</t>
  </si>
  <si>
    <t>135*0,3</t>
  </si>
  <si>
    <t>40,5*0,3*1,03</t>
  </si>
  <si>
    <t>237</t>
  </si>
  <si>
    <t>596211112</t>
  </si>
  <si>
    <t>Kladení zámkové dlažby komunikací pro pěší ručně tl 60 mm skupiny A pl přes 100 do 300 m2</t>
  </si>
  <si>
    <t>1606281738</t>
  </si>
  <si>
    <t>237*1,03</t>
  </si>
  <si>
    <t>106</t>
  </si>
  <si>
    <t>596212212</t>
  </si>
  <si>
    <t>Kladení zámkové dlažby pozemních komunikací ručně tl 80 mm skupiny A pl přes 100 do 300 m2</t>
  </si>
  <si>
    <t>559555641</t>
  </si>
  <si>
    <t>4*1,03</t>
  </si>
  <si>
    <t>18*1,03</t>
  </si>
  <si>
    <t>odvodňovací žlab</t>
  </si>
  <si>
    <t>9*0,4*0,3</t>
  </si>
  <si>
    <t>41*1,02</t>
  </si>
  <si>
    <t>404+9+9</t>
  </si>
  <si>
    <t>104*1,02</t>
  </si>
  <si>
    <t>112*1,02</t>
  </si>
  <si>
    <t>135</t>
  </si>
  <si>
    <t>zaříznutí stáv.vozovky</t>
  </si>
  <si>
    <t>zaříznutí v místě žlabů</t>
  </si>
  <si>
    <t>4*0,6</t>
  </si>
  <si>
    <t>935113111</t>
  </si>
  <si>
    <t>Osazení odvodňovacího polymerbetonového žlabu s krycím roštem šířky do 200 mm</t>
  </si>
  <si>
    <t>1318175385</t>
  </si>
  <si>
    <t>592270x1</t>
  </si>
  <si>
    <t>žlab odvodňovací z polymerbetonu se spádem dna 0,5% , š.100mm krytý litinovou mříží, třída zatížení C250kN</t>
  </si>
  <si>
    <t>320178414</t>
  </si>
  <si>
    <t>966008222</t>
  </si>
  <si>
    <t>Bourání betonového nebo polymerbetonového odvodňovacího žlabu š přes 200 mm</t>
  </si>
  <si>
    <t>429488339</t>
  </si>
  <si>
    <t>267,188*6 'Přepočtené koeficientem množství</t>
  </si>
  <si>
    <t>267,188-108,25-14,22</t>
  </si>
  <si>
    <t>305*0,29+45*0,44</t>
  </si>
  <si>
    <t>45*0,316</t>
  </si>
  <si>
    <t>14*1,2</t>
  </si>
  <si>
    <t>61</t>
  </si>
  <si>
    <t>62</t>
  </si>
  <si>
    <t>63</t>
  </si>
  <si>
    <t>64</t>
  </si>
  <si>
    <t>65</t>
  </si>
  <si>
    <t>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</si>
</sst>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Kasparek026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Rajhrad - stavební úpravy chodníků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Chodník na ul. Odbojářů'!J30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Chodník na ul. Odbojářů'!P129</f>
        <v>0</v>
      </c>
      <c r="AV95" s="128">
        <f>'01 - Chodník na ul. Odbojářů'!J33</f>
        <v>0</v>
      </c>
      <c r="AW95" s="128">
        <f>'01 - Chodník na ul. Odbojářů'!J34</f>
        <v>0</v>
      </c>
      <c r="AX95" s="128">
        <f>'01 - Chodník na ul. Odbojářů'!J35</f>
        <v>0</v>
      </c>
      <c r="AY95" s="128">
        <f>'01 - Chodník na ul. Odbojářů'!J36</f>
        <v>0</v>
      </c>
      <c r="AZ95" s="128">
        <f>'01 - Chodník na ul. Odbojářů'!F33</f>
        <v>0</v>
      </c>
      <c r="BA95" s="128">
        <f>'01 - Chodník na ul. Odbojářů'!F34</f>
        <v>0</v>
      </c>
      <c r="BB95" s="128">
        <f>'01 - Chodník na ul. Odbojářů'!F35</f>
        <v>0</v>
      </c>
      <c r="BC95" s="128">
        <f>'01 - Chodník na ul. Odbojářů'!F36</f>
        <v>0</v>
      </c>
      <c r="BD95" s="130">
        <f>'01 - Chodník na ul. Odbojářů'!F37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Chodník na ul. Šafař...'!J30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'02 - Chodník na ul. Šafař...'!P129</f>
        <v>0</v>
      </c>
      <c r="AV96" s="128">
        <f>'02 - Chodník na ul. Šafař...'!J33</f>
        <v>0</v>
      </c>
      <c r="AW96" s="128">
        <f>'02 - Chodník na ul. Šafař...'!J34</f>
        <v>0</v>
      </c>
      <c r="AX96" s="128">
        <f>'02 - Chodník na ul. Šafař...'!J35</f>
        <v>0</v>
      </c>
      <c r="AY96" s="128">
        <f>'02 - Chodník na ul. Šafař...'!J36</f>
        <v>0</v>
      </c>
      <c r="AZ96" s="128">
        <f>'02 - Chodník na ul. Šafař...'!F33</f>
        <v>0</v>
      </c>
      <c r="BA96" s="128">
        <f>'02 - Chodník na ul. Šafař...'!F34</f>
        <v>0</v>
      </c>
      <c r="BB96" s="128">
        <f>'02 - Chodník na ul. Šafař...'!F35</f>
        <v>0</v>
      </c>
      <c r="BC96" s="128">
        <f>'02 - Chodník na ul. Šafař...'!F36</f>
        <v>0</v>
      </c>
      <c r="BD96" s="130">
        <f>'02 - Chodník na ul. Šafař...'!F37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Chodník na ul. Nerudova'!J30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'03 - Chodník na ul. Nerudova'!P129</f>
        <v>0</v>
      </c>
      <c r="AV97" s="128">
        <f>'03 - Chodník na ul. Nerudova'!J33</f>
        <v>0</v>
      </c>
      <c r="AW97" s="128">
        <f>'03 - Chodník na ul. Nerudova'!J34</f>
        <v>0</v>
      </c>
      <c r="AX97" s="128">
        <f>'03 - Chodník na ul. Nerudova'!J35</f>
        <v>0</v>
      </c>
      <c r="AY97" s="128">
        <f>'03 - Chodník na ul. Nerudova'!J36</f>
        <v>0</v>
      </c>
      <c r="AZ97" s="128">
        <f>'03 - Chodník na ul. Nerudova'!F33</f>
        <v>0</v>
      </c>
      <c r="BA97" s="128">
        <f>'03 - Chodník na ul. Nerudova'!F34</f>
        <v>0</v>
      </c>
      <c r="BB97" s="128">
        <f>'03 - Chodník na ul. Nerudova'!F35</f>
        <v>0</v>
      </c>
      <c r="BC97" s="128">
        <f>'03 - Chodník na ul. Nerudova'!F36</f>
        <v>0</v>
      </c>
      <c r="BD97" s="130">
        <f>'03 - Chodník na ul. Nerudova'!F37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Chodník na ul. Syrov...'!J30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32">
        <v>0</v>
      </c>
      <c r="AT98" s="133">
        <f>ROUND(SUM(AV98:AW98),2)</f>
        <v>0</v>
      </c>
      <c r="AU98" s="134">
        <f>'04 - Chodník na ul. Syrov...'!P130</f>
        <v>0</v>
      </c>
      <c r="AV98" s="133">
        <f>'04 - Chodník na ul. Syrov...'!J33</f>
        <v>0</v>
      </c>
      <c r="AW98" s="133">
        <f>'04 - Chodník na ul. Syrov...'!J34</f>
        <v>0</v>
      </c>
      <c r="AX98" s="133">
        <f>'04 - Chodník na ul. Syrov...'!J35</f>
        <v>0</v>
      </c>
      <c r="AY98" s="133">
        <f>'04 - Chodník na ul. Syrov...'!J36</f>
        <v>0</v>
      </c>
      <c r="AZ98" s="133">
        <f>'04 - Chodník na ul. Syrov...'!F33</f>
        <v>0</v>
      </c>
      <c r="BA98" s="133">
        <f>'04 - Chodník na ul. Syrov...'!F34</f>
        <v>0</v>
      </c>
      <c r="BB98" s="133">
        <f>'04 - Chodník na ul. Syrov...'!F35</f>
        <v>0</v>
      </c>
      <c r="BC98" s="133">
        <f>'04 - Chodník na ul. Syrov...'!F36</f>
        <v>0</v>
      </c>
      <c r="BD98" s="135">
        <f>'04 - Chodník na ul. Syrov...'!F37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C8Bi203V+Ez2FfQwiixZBJE1zZHC6f2ykY4PIK8d3eqXpsTHeHJ5pEvduhenqSm4cmKmIi1u12e4ZNJDxDkjZA==" hashValue="9u9QpMVnAyvXfQDdiS4xnOXbb2k2qpvcBiT2gyyg5sHsuUNA5//901zbBjzONc5G4wbLBBceIniAgOv7oVXml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Chodník na ul. Odbojářů'!C2" display="/"/>
    <hyperlink ref="A96" location="'02 - Chodník na ul. Šafař...'!C2" display="/"/>
    <hyperlink ref="A97" location="'03 - Chodník na ul. Nerudova'!C2" display="/"/>
    <hyperlink ref="A98" location="'04 - Chodník na ul. Syr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Rajhrad - stavební úpravy chodníků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ROUND((SUM(BE129:BE260)),  2)</f>
        <v>0</v>
      </c>
      <c r="G33" s="38"/>
      <c r="H33" s="38"/>
      <c r="I33" s="155">
        <v>0.20999999999999999</v>
      </c>
      <c r="J33" s="154">
        <f>ROUND(((SUM(BE129:BE260))*I33),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ROUND((SUM(BF129:BF260)),  2)</f>
        <v>0</v>
      </c>
      <c r="G34" s="38"/>
      <c r="H34" s="38"/>
      <c r="I34" s="155">
        <v>0.12</v>
      </c>
      <c r="J34" s="154">
        <f>ROUND(((SUM(BF129:BF260))*I34),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ROUND((SUM(BG129:BG260)),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ROUND((SUM(BH129:BH260)),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ROUND((SUM(BI129:BI260)),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Rajhrad - stavební úpravy chodníků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Chodník na ul. Odbojářů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J162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J173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J182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J194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J209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J233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J243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110</v>
      </c>
      <c r="E106" s="182"/>
      <c r="F106" s="182"/>
      <c r="G106" s="182"/>
      <c r="H106" s="182"/>
      <c r="I106" s="182"/>
      <c r="J106" s="183">
        <f>J245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J246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112</v>
      </c>
      <c r="E108" s="182"/>
      <c r="F108" s="182"/>
      <c r="G108" s="182"/>
      <c r="H108" s="182"/>
      <c r="I108" s="182"/>
      <c r="J108" s="183">
        <f>J252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113</v>
      </c>
      <c r="E109" s="188"/>
      <c r="F109" s="188"/>
      <c r="G109" s="188"/>
      <c r="H109" s="188"/>
      <c r="I109" s="188"/>
      <c r="J109" s="189">
        <f>J253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Rajhrad - stavební úpravy chodníků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94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01 - Chodník na ul. Odbojářů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30. 4. 2024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115</v>
      </c>
      <c r="D128" s="194" t="s">
        <v>58</v>
      </c>
      <c r="E128" s="194" t="s">
        <v>54</v>
      </c>
      <c r="F128" s="194" t="s">
        <v>55</v>
      </c>
      <c r="G128" s="194" t="s">
        <v>116</v>
      </c>
      <c r="H128" s="194" t="s">
        <v>117</v>
      </c>
      <c r="I128" s="194" t="s">
        <v>118</v>
      </c>
      <c r="J128" s="195" t="s">
        <v>98</v>
      </c>
      <c r="K128" s="196" t="s">
        <v>119</v>
      </c>
      <c r="L128" s="197"/>
      <c r="M128" s="100" t="s">
        <v>1</v>
      </c>
      <c r="N128" s="101" t="s">
        <v>37</v>
      </c>
      <c r="O128" s="101" t="s">
        <v>120</v>
      </c>
      <c r="P128" s="101" t="s">
        <v>121</v>
      </c>
      <c r="Q128" s="101" t="s">
        <v>122</v>
      </c>
      <c r="R128" s="101" t="s">
        <v>123</v>
      </c>
      <c r="S128" s="101" t="s">
        <v>124</v>
      </c>
      <c r="T128" s="102" t="s">
        <v>125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126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P130+P245+P252</f>
        <v>0</v>
      </c>
      <c r="Q129" s="104"/>
      <c r="R129" s="200">
        <f>R130+R245+R252</f>
        <v>71.851174400000005</v>
      </c>
      <c r="S129" s="104"/>
      <c r="T129" s="201">
        <f>T130+T245+T252</f>
        <v>88.825000000000003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100</v>
      </c>
      <c r="BK129" s="202">
        <f>BK130+BK245+BK252</f>
        <v>0</v>
      </c>
    </row>
    <row r="130" s="12" customFormat="1" ht="25.92" customHeight="1">
      <c r="A130" s="12"/>
      <c r="B130" s="203"/>
      <c r="C130" s="204"/>
      <c r="D130" s="205" t="s">
        <v>72</v>
      </c>
      <c r="E130" s="206" t="s">
        <v>127</v>
      </c>
      <c r="F130" s="206" t="s">
        <v>128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P131+P162+P173+P182+P194+P209+P233+P243</f>
        <v>0</v>
      </c>
      <c r="Q130" s="211"/>
      <c r="R130" s="212">
        <f>R131+R162+R173+R182+R194+R209+R233+R243</f>
        <v>71.834358399999999</v>
      </c>
      <c r="S130" s="211"/>
      <c r="T130" s="213">
        <f>T131+T162+T173+T182+T194+T209+T233+T243</f>
        <v>88.825000000000003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73</v>
      </c>
      <c r="AY130" s="214" t="s">
        <v>129</v>
      </c>
      <c r="BK130" s="216">
        <f>BK131+BK162+BK173+BK182+BK194+BK209+BK233+BK243</f>
        <v>0</v>
      </c>
    </row>
    <row r="131" s="12" customFormat="1" ht="22.8" customHeight="1">
      <c r="A131" s="12"/>
      <c r="B131" s="203"/>
      <c r="C131" s="204"/>
      <c r="D131" s="205" t="s">
        <v>72</v>
      </c>
      <c r="E131" s="217" t="s">
        <v>81</v>
      </c>
      <c r="F131" s="217" t="s">
        <v>130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SUM(P132:P161)</f>
        <v>0</v>
      </c>
      <c r="Q131" s="211"/>
      <c r="R131" s="212">
        <f>SUM(R132:R161)</f>
        <v>0</v>
      </c>
      <c r="S131" s="211"/>
      <c r="T131" s="213">
        <f>SUM(T132:T161)</f>
        <v>88.375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81</v>
      </c>
      <c r="AY131" s="214" t="s">
        <v>129</v>
      </c>
      <c r="BK131" s="216">
        <f>SUM(BK132:BK161)</f>
        <v>0</v>
      </c>
    </row>
    <row r="132" s="2" customFormat="1" ht="33" customHeight="1">
      <c r="A132" s="38"/>
      <c r="B132" s="39"/>
      <c r="C132" s="219" t="s">
        <v>81</v>
      </c>
      <c r="D132" s="219" t="s">
        <v>131</v>
      </c>
      <c r="E132" s="220" t="s">
        <v>132</v>
      </c>
      <c r="F132" s="221" t="s">
        <v>133</v>
      </c>
      <c r="G132" s="222" t="s">
        <v>134</v>
      </c>
      <c r="H132" s="223">
        <v>89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0.255</v>
      </c>
      <c r="T132" s="230">
        <f>S132*H132</f>
        <v>22.695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135</v>
      </c>
      <c r="AT132" s="231" t="s">
        <v>131</v>
      </c>
      <c r="AU132" s="231" t="s">
        <v>83</v>
      </c>
      <c r="AY132" s="17" t="s">
        <v>129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135</v>
      </c>
      <c r="BM132" s="231" t="s">
        <v>136</v>
      </c>
    </row>
    <row r="133" s="2" customFormat="1" ht="24.15" customHeight="1">
      <c r="A133" s="38"/>
      <c r="B133" s="39"/>
      <c r="C133" s="219" t="s">
        <v>83</v>
      </c>
      <c r="D133" s="219" t="s">
        <v>131</v>
      </c>
      <c r="E133" s="220" t="s">
        <v>137</v>
      </c>
      <c r="F133" s="221" t="s">
        <v>138</v>
      </c>
      <c r="G133" s="222" t="s">
        <v>134</v>
      </c>
      <c r="H133" s="223">
        <v>18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0.41699999999999998</v>
      </c>
      <c r="T133" s="230">
        <f>S133*H133</f>
        <v>7.5059999999999993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135</v>
      </c>
      <c r="AT133" s="231" t="s">
        <v>131</v>
      </c>
      <c r="AU133" s="231" t="s">
        <v>83</v>
      </c>
      <c r="AY133" s="17" t="s">
        <v>129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135</v>
      </c>
      <c r="BM133" s="231" t="s">
        <v>139</v>
      </c>
    </row>
    <row r="134" s="2" customFormat="1" ht="33" customHeight="1">
      <c r="A134" s="38"/>
      <c r="B134" s="39"/>
      <c r="C134" s="219" t="s">
        <v>140</v>
      </c>
      <c r="D134" s="219" t="s">
        <v>131</v>
      </c>
      <c r="E134" s="220" t="s">
        <v>141</v>
      </c>
      <c r="F134" s="221" t="s">
        <v>142</v>
      </c>
      <c r="G134" s="222" t="s">
        <v>134</v>
      </c>
      <c r="H134" s="223">
        <v>107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0.28999999999999998</v>
      </c>
      <c r="T134" s="230">
        <f>S134*H134</f>
        <v>31.029999999999998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135</v>
      </c>
      <c r="AT134" s="231" t="s">
        <v>131</v>
      </c>
      <c r="AU134" s="231" t="s">
        <v>83</v>
      </c>
      <c r="AY134" s="17" t="s">
        <v>129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135</v>
      </c>
      <c r="BM134" s="231" t="s">
        <v>143</v>
      </c>
    </row>
    <row r="135" s="13" customFormat="1">
      <c r="A135" s="13"/>
      <c r="B135" s="233"/>
      <c r="C135" s="234"/>
      <c r="D135" s="235" t="s">
        <v>144</v>
      </c>
      <c r="E135" s="236" t="s">
        <v>1</v>
      </c>
      <c r="F135" s="237" t="s">
        <v>145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144</v>
      </c>
      <c r="AU135" s="243" t="s">
        <v>83</v>
      </c>
      <c r="AV135" s="13" t="s">
        <v>81</v>
      </c>
      <c r="AW135" s="13" t="s">
        <v>30</v>
      </c>
      <c r="AX135" s="13" t="s">
        <v>73</v>
      </c>
      <c r="AY135" s="243" t="s">
        <v>129</v>
      </c>
    </row>
    <row r="136" s="14" customFormat="1">
      <c r="A136" s="14"/>
      <c r="B136" s="244"/>
      <c r="C136" s="245"/>
      <c r="D136" s="235" t="s">
        <v>144</v>
      </c>
      <c r="E136" s="246" t="s">
        <v>1</v>
      </c>
      <c r="F136" s="247" t="s">
        <v>146</v>
      </c>
      <c r="G136" s="245"/>
      <c r="H136" s="248">
        <v>89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144</v>
      </c>
      <c r="AU136" s="254" t="s">
        <v>83</v>
      </c>
      <c r="AV136" s="14" t="s">
        <v>83</v>
      </c>
      <c r="AW136" s="14" t="s">
        <v>30</v>
      </c>
      <c r="AX136" s="14" t="s">
        <v>73</v>
      </c>
      <c r="AY136" s="254" t="s">
        <v>129</v>
      </c>
    </row>
    <row r="137" s="13" customFormat="1">
      <c r="A137" s="13"/>
      <c r="B137" s="233"/>
      <c r="C137" s="234"/>
      <c r="D137" s="235" t="s">
        <v>144</v>
      </c>
      <c r="E137" s="236" t="s">
        <v>1</v>
      </c>
      <c r="F137" s="237" t="s">
        <v>147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144</v>
      </c>
      <c r="AU137" s="243" t="s">
        <v>83</v>
      </c>
      <c r="AV137" s="13" t="s">
        <v>81</v>
      </c>
      <c r="AW137" s="13" t="s">
        <v>30</v>
      </c>
      <c r="AX137" s="13" t="s">
        <v>73</v>
      </c>
      <c r="AY137" s="243" t="s">
        <v>129</v>
      </c>
    </row>
    <row r="138" s="14" customFormat="1">
      <c r="A138" s="14"/>
      <c r="B138" s="244"/>
      <c r="C138" s="245"/>
      <c r="D138" s="235" t="s">
        <v>144</v>
      </c>
      <c r="E138" s="246" t="s">
        <v>1</v>
      </c>
      <c r="F138" s="247" t="s">
        <v>148</v>
      </c>
      <c r="G138" s="245"/>
      <c r="H138" s="248">
        <v>18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144</v>
      </c>
      <c r="AU138" s="254" t="s">
        <v>83</v>
      </c>
      <c r="AV138" s="14" t="s">
        <v>83</v>
      </c>
      <c r="AW138" s="14" t="s">
        <v>30</v>
      </c>
      <c r="AX138" s="14" t="s">
        <v>73</v>
      </c>
      <c r="AY138" s="254" t="s">
        <v>129</v>
      </c>
    </row>
    <row r="139" s="15" customFormat="1">
      <c r="A139" s="15"/>
      <c r="B139" s="255"/>
      <c r="C139" s="256"/>
      <c r="D139" s="235" t="s">
        <v>144</v>
      </c>
      <c r="E139" s="257" t="s">
        <v>1</v>
      </c>
      <c r="F139" s="258" t="s">
        <v>149</v>
      </c>
      <c r="G139" s="256"/>
      <c r="H139" s="259">
        <v>107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144</v>
      </c>
      <c r="AU139" s="265" t="s">
        <v>83</v>
      </c>
      <c r="AV139" s="15" t="s">
        <v>135</v>
      </c>
      <c r="AW139" s="15" t="s">
        <v>30</v>
      </c>
      <c r="AX139" s="15" t="s">
        <v>81</v>
      </c>
      <c r="AY139" s="265" t="s">
        <v>129</v>
      </c>
    </row>
    <row r="140" s="2" customFormat="1" ht="33" customHeight="1">
      <c r="A140" s="38"/>
      <c r="B140" s="39"/>
      <c r="C140" s="219" t="s">
        <v>135</v>
      </c>
      <c r="D140" s="219" t="s">
        <v>131</v>
      </c>
      <c r="E140" s="220" t="s">
        <v>150</v>
      </c>
      <c r="F140" s="221" t="s">
        <v>151</v>
      </c>
      <c r="G140" s="222" t="s">
        <v>134</v>
      </c>
      <c r="H140" s="223">
        <v>19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0.44</v>
      </c>
      <c r="T140" s="230">
        <f>S140*H140</f>
        <v>8.3599999999999994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135</v>
      </c>
      <c r="AT140" s="231" t="s">
        <v>131</v>
      </c>
      <c r="AU140" s="231" t="s">
        <v>83</v>
      </c>
      <c r="AY140" s="17" t="s">
        <v>129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135</v>
      </c>
      <c r="BM140" s="231" t="s">
        <v>152</v>
      </c>
    </row>
    <row r="141" s="13" customFormat="1">
      <c r="A141" s="13"/>
      <c r="B141" s="233"/>
      <c r="C141" s="234"/>
      <c r="D141" s="235" t="s">
        <v>144</v>
      </c>
      <c r="E141" s="236" t="s">
        <v>1</v>
      </c>
      <c r="F141" s="237" t="s">
        <v>153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144</v>
      </c>
      <c r="AU141" s="243" t="s">
        <v>83</v>
      </c>
      <c r="AV141" s="13" t="s">
        <v>81</v>
      </c>
      <c r="AW141" s="13" t="s">
        <v>30</v>
      </c>
      <c r="AX141" s="13" t="s">
        <v>73</v>
      </c>
      <c r="AY141" s="243" t="s">
        <v>129</v>
      </c>
    </row>
    <row r="142" s="14" customFormat="1">
      <c r="A142" s="14"/>
      <c r="B142" s="244"/>
      <c r="C142" s="245"/>
      <c r="D142" s="235" t="s">
        <v>144</v>
      </c>
      <c r="E142" s="246" t="s">
        <v>1</v>
      </c>
      <c r="F142" s="247" t="s">
        <v>154</v>
      </c>
      <c r="G142" s="245"/>
      <c r="H142" s="248">
        <v>19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144</v>
      </c>
      <c r="AU142" s="254" t="s">
        <v>83</v>
      </c>
      <c r="AV142" s="14" t="s">
        <v>83</v>
      </c>
      <c r="AW142" s="14" t="s">
        <v>30</v>
      </c>
      <c r="AX142" s="14" t="s">
        <v>81</v>
      </c>
      <c r="AY142" s="254" t="s">
        <v>129</v>
      </c>
    </row>
    <row r="143" s="2" customFormat="1" ht="24.15" customHeight="1">
      <c r="A143" s="38"/>
      <c r="B143" s="39"/>
      <c r="C143" s="219" t="s">
        <v>155</v>
      </c>
      <c r="D143" s="219" t="s">
        <v>131</v>
      </c>
      <c r="E143" s="220" t="s">
        <v>156</v>
      </c>
      <c r="F143" s="221" t="s">
        <v>157</v>
      </c>
      <c r="G143" s="222" t="s">
        <v>134</v>
      </c>
      <c r="H143" s="223">
        <v>4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0.32500000000000001</v>
      </c>
      <c r="T143" s="230">
        <f>S143*H143</f>
        <v>1.3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135</v>
      </c>
      <c r="AT143" s="231" t="s">
        <v>131</v>
      </c>
      <c r="AU143" s="231" t="s">
        <v>83</v>
      </c>
      <c r="AY143" s="17" t="s">
        <v>129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135</v>
      </c>
      <c r="BM143" s="231" t="s">
        <v>158</v>
      </c>
    </row>
    <row r="144" s="2" customFormat="1" ht="24.15" customHeight="1">
      <c r="A144" s="38"/>
      <c r="B144" s="39"/>
      <c r="C144" s="219" t="s">
        <v>159</v>
      </c>
      <c r="D144" s="219" t="s">
        <v>131</v>
      </c>
      <c r="E144" s="220" t="s">
        <v>160</v>
      </c>
      <c r="F144" s="221" t="s">
        <v>161</v>
      </c>
      <c r="G144" s="222" t="s">
        <v>134</v>
      </c>
      <c r="H144" s="223">
        <v>19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0.316</v>
      </c>
      <c r="T144" s="230">
        <f>S144*H144</f>
        <v>6.0040000000000004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135</v>
      </c>
      <c r="AT144" s="231" t="s">
        <v>131</v>
      </c>
      <c r="AU144" s="231" t="s">
        <v>83</v>
      </c>
      <c r="AY144" s="17" t="s">
        <v>129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135</v>
      </c>
      <c r="BM144" s="231" t="s">
        <v>162</v>
      </c>
    </row>
    <row r="145" s="2" customFormat="1" ht="16.5" customHeight="1">
      <c r="A145" s="38"/>
      <c r="B145" s="39"/>
      <c r="C145" s="219" t="s">
        <v>163</v>
      </c>
      <c r="D145" s="219" t="s">
        <v>131</v>
      </c>
      <c r="E145" s="220" t="s">
        <v>164</v>
      </c>
      <c r="F145" s="221" t="s">
        <v>165</v>
      </c>
      <c r="G145" s="222" t="s">
        <v>166</v>
      </c>
      <c r="H145" s="223">
        <v>56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0.20499999999999999</v>
      </c>
      <c r="T145" s="230">
        <f>S145*H145</f>
        <v>11.479999999999999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135</v>
      </c>
      <c r="AT145" s="231" t="s">
        <v>131</v>
      </c>
      <c r="AU145" s="231" t="s">
        <v>83</v>
      </c>
      <c r="AY145" s="17" t="s">
        <v>129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135</v>
      </c>
      <c r="BM145" s="231" t="s">
        <v>167</v>
      </c>
    </row>
    <row r="146" s="2" customFormat="1" ht="33" customHeight="1">
      <c r="A146" s="38"/>
      <c r="B146" s="39"/>
      <c r="C146" s="219" t="s">
        <v>168</v>
      </c>
      <c r="D146" s="219" t="s">
        <v>131</v>
      </c>
      <c r="E146" s="220" t="s">
        <v>169</v>
      </c>
      <c r="F146" s="221" t="s">
        <v>170</v>
      </c>
      <c r="G146" s="222" t="s">
        <v>171</v>
      </c>
      <c r="H146" s="223">
        <v>17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135</v>
      </c>
      <c r="AT146" s="231" t="s">
        <v>131</v>
      </c>
      <c r="AU146" s="231" t="s">
        <v>83</v>
      </c>
      <c r="AY146" s="17" t="s">
        <v>129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135</v>
      </c>
      <c r="BM146" s="231" t="s">
        <v>172</v>
      </c>
    </row>
    <row r="147" s="13" customFormat="1">
      <c r="A147" s="13"/>
      <c r="B147" s="233"/>
      <c r="C147" s="234"/>
      <c r="D147" s="235" t="s">
        <v>144</v>
      </c>
      <c r="E147" s="236" t="s">
        <v>1</v>
      </c>
      <c r="F147" s="237" t="s">
        <v>173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144</v>
      </c>
      <c r="AU147" s="243" t="s">
        <v>83</v>
      </c>
      <c r="AV147" s="13" t="s">
        <v>81</v>
      </c>
      <c r="AW147" s="13" t="s">
        <v>30</v>
      </c>
      <c r="AX147" s="13" t="s">
        <v>73</v>
      </c>
      <c r="AY147" s="243" t="s">
        <v>129</v>
      </c>
    </row>
    <row r="148" s="14" customFormat="1">
      <c r="A148" s="14"/>
      <c r="B148" s="244"/>
      <c r="C148" s="245"/>
      <c r="D148" s="235" t="s">
        <v>144</v>
      </c>
      <c r="E148" s="246" t="s">
        <v>1</v>
      </c>
      <c r="F148" s="247" t="s">
        <v>155</v>
      </c>
      <c r="G148" s="245"/>
      <c r="H148" s="248">
        <v>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144</v>
      </c>
      <c r="AU148" s="254" t="s">
        <v>83</v>
      </c>
      <c r="AV148" s="14" t="s">
        <v>83</v>
      </c>
      <c r="AW148" s="14" t="s">
        <v>30</v>
      </c>
      <c r="AX148" s="14" t="s">
        <v>73</v>
      </c>
      <c r="AY148" s="254" t="s">
        <v>129</v>
      </c>
    </row>
    <row r="149" s="13" customFormat="1">
      <c r="A149" s="13"/>
      <c r="B149" s="233"/>
      <c r="C149" s="234"/>
      <c r="D149" s="235" t="s">
        <v>144</v>
      </c>
      <c r="E149" s="236" t="s">
        <v>1</v>
      </c>
      <c r="F149" s="237" t="s">
        <v>174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144</v>
      </c>
      <c r="AU149" s="243" t="s">
        <v>83</v>
      </c>
      <c r="AV149" s="13" t="s">
        <v>81</v>
      </c>
      <c r="AW149" s="13" t="s">
        <v>30</v>
      </c>
      <c r="AX149" s="13" t="s">
        <v>73</v>
      </c>
      <c r="AY149" s="243" t="s">
        <v>129</v>
      </c>
    </row>
    <row r="150" s="14" customFormat="1">
      <c r="A150" s="14"/>
      <c r="B150" s="244"/>
      <c r="C150" s="245"/>
      <c r="D150" s="235" t="s">
        <v>144</v>
      </c>
      <c r="E150" s="246" t="s">
        <v>1</v>
      </c>
      <c r="F150" s="247" t="s">
        <v>8</v>
      </c>
      <c r="G150" s="245"/>
      <c r="H150" s="248">
        <v>12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144</v>
      </c>
      <c r="AU150" s="254" t="s">
        <v>83</v>
      </c>
      <c r="AV150" s="14" t="s">
        <v>83</v>
      </c>
      <c r="AW150" s="14" t="s">
        <v>30</v>
      </c>
      <c r="AX150" s="14" t="s">
        <v>73</v>
      </c>
      <c r="AY150" s="254" t="s">
        <v>129</v>
      </c>
    </row>
    <row r="151" s="15" customFormat="1">
      <c r="A151" s="15"/>
      <c r="B151" s="255"/>
      <c r="C151" s="256"/>
      <c r="D151" s="235" t="s">
        <v>144</v>
      </c>
      <c r="E151" s="257" t="s">
        <v>1</v>
      </c>
      <c r="F151" s="258" t="s">
        <v>149</v>
      </c>
      <c r="G151" s="256"/>
      <c r="H151" s="259">
        <v>17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144</v>
      </c>
      <c r="AU151" s="265" t="s">
        <v>83</v>
      </c>
      <c r="AV151" s="15" t="s">
        <v>135</v>
      </c>
      <c r="AW151" s="15" t="s">
        <v>30</v>
      </c>
      <c r="AX151" s="15" t="s">
        <v>81</v>
      </c>
      <c r="AY151" s="265" t="s">
        <v>129</v>
      </c>
    </row>
    <row r="152" s="2" customFormat="1" ht="16.5" customHeight="1">
      <c r="A152" s="38"/>
      <c r="B152" s="39"/>
      <c r="C152" s="219" t="s">
        <v>175</v>
      </c>
      <c r="D152" s="219" t="s">
        <v>131</v>
      </c>
      <c r="E152" s="220" t="s">
        <v>176</v>
      </c>
      <c r="F152" s="221" t="s">
        <v>177</v>
      </c>
      <c r="G152" s="222" t="s">
        <v>178</v>
      </c>
      <c r="H152" s="223">
        <v>3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135</v>
      </c>
      <c r="AT152" s="231" t="s">
        <v>131</v>
      </c>
      <c r="AU152" s="231" t="s">
        <v>83</v>
      </c>
      <c r="AY152" s="17" t="s">
        <v>129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135</v>
      </c>
      <c r="BM152" s="231" t="s">
        <v>179</v>
      </c>
    </row>
    <row r="153" s="2" customFormat="1" ht="37.8" customHeight="1">
      <c r="A153" s="38"/>
      <c r="B153" s="39"/>
      <c r="C153" s="219" t="s">
        <v>180</v>
      </c>
      <c r="D153" s="219" t="s">
        <v>131</v>
      </c>
      <c r="E153" s="220" t="s">
        <v>181</v>
      </c>
      <c r="F153" s="221" t="s">
        <v>182</v>
      </c>
      <c r="G153" s="222" t="s">
        <v>171</v>
      </c>
      <c r="H153" s="223">
        <v>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135</v>
      </c>
      <c r="AT153" s="231" t="s">
        <v>131</v>
      </c>
      <c r="AU153" s="231" t="s">
        <v>83</v>
      </c>
      <c r="AY153" s="17" t="s">
        <v>129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135</v>
      </c>
      <c r="BM153" s="231" t="s">
        <v>183</v>
      </c>
    </row>
    <row r="154" s="13" customFormat="1">
      <c r="A154" s="13"/>
      <c r="B154" s="233"/>
      <c r="C154" s="234"/>
      <c r="D154" s="235" t="s">
        <v>144</v>
      </c>
      <c r="E154" s="236" t="s">
        <v>1</v>
      </c>
      <c r="F154" s="237" t="s">
        <v>184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144</v>
      </c>
      <c r="AU154" s="243" t="s">
        <v>83</v>
      </c>
      <c r="AV154" s="13" t="s">
        <v>81</v>
      </c>
      <c r="AW154" s="13" t="s">
        <v>30</v>
      </c>
      <c r="AX154" s="13" t="s">
        <v>73</v>
      </c>
      <c r="AY154" s="243" t="s">
        <v>129</v>
      </c>
    </row>
    <row r="155" s="14" customFormat="1">
      <c r="A155" s="14"/>
      <c r="B155" s="244"/>
      <c r="C155" s="245"/>
      <c r="D155" s="235" t="s">
        <v>144</v>
      </c>
      <c r="E155" s="246" t="s">
        <v>1</v>
      </c>
      <c r="F155" s="247" t="s">
        <v>185</v>
      </c>
      <c r="G155" s="245"/>
      <c r="H155" s="248">
        <v>17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144</v>
      </c>
      <c r="AU155" s="254" t="s">
        <v>83</v>
      </c>
      <c r="AV155" s="14" t="s">
        <v>83</v>
      </c>
      <c r="AW155" s="14" t="s">
        <v>30</v>
      </c>
      <c r="AX155" s="14" t="s">
        <v>73</v>
      </c>
      <c r="AY155" s="254" t="s">
        <v>129</v>
      </c>
    </row>
    <row r="156" s="13" customFormat="1">
      <c r="A156" s="13"/>
      <c r="B156" s="233"/>
      <c r="C156" s="234"/>
      <c r="D156" s="235" t="s">
        <v>144</v>
      </c>
      <c r="E156" s="236" t="s">
        <v>1</v>
      </c>
      <c r="F156" s="237" t="s">
        <v>186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144</v>
      </c>
      <c r="AU156" s="243" t="s">
        <v>83</v>
      </c>
      <c r="AV156" s="13" t="s">
        <v>81</v>
      </c>
      <c r="AW156" s="13" t="s">
        <v>30</v>
      </c>
      <c r="AX156" s="13" t="s">
        <v>73</v>
      </c>
      <c r="AY156" s="243" t="s">
        <v>129</v>
      </c>
    </row>
    <row r="157" s="14" customFormat="1">
      <c r="A157" s="14"/>
      <c r="B157" s="244"/>
      <c r="C157" s="245"/>
      <c r="D157" s="235" t="s">
        <v>144</v>
      </c>
      <c r="E157" s="246" t="s">
        <v>1</v>
      </c>
      <c r="F157" s="247" t="s">
        <v>187</v>
      </c>
      <c r="G157" s="245"/>
      <c r="H157" s="248">
        <v>-12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144</v>
      </c>
      <c r="AU157" s="254" t="s">
        <v>83</v>
      </c>
      <c r="AV157" s="14" t="s">
        <v>83</v>
      </c>
      <c r="AW157" s="14" t="s">
        <v>30</v>
      </c>
      <c r="AX157" s="14" t="s">
        <v>73</v>
      </c>
      <c r="AY157" s="254" t="s">
        <v>129</v>
      </c>
    </row>
    <row r="158" s="15" customFormat="1">
      <c r="A158" s="15"/>
      <c r="B158" s="255"/>
      <c r="C158" s="256"/>
      <c r="D158" s="235" t="s">
        <v>144</v>
      </c>
      <c r="E158" s="257" t="s">
        <v>1</v>
      </c>
      <c r="F158" s="258" t="s">
        <v>149</v>
      </c>
      <c r="G158" s="256"/>
      <c r="H158" s="259">
        <v>5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144</v>
      </c>
      <c r="AU158" s="265" t="s">
        <v>83</v>
      </c>
      <c r="AV158" s="15" t="s">
        <v>135</v>
      </c>
      <c r="AW158" s="15" t="s">
        <v>30</v>
      </c>
      <c r="AX158" s="15" t="s">
        <v>81</v>
      </c>
      <c r="AY158" s="265" t="s">
        <v>129</v>
      </c>
    </row>
    <row r="159" s="2" customFormat="1" ht="33" customHeight="1">
      <c r="A159" s="38"/>
      <c r="B159" s="39"/>
      <c r="C159" s="219" t="s">
        <v>188</v>
      </c>
      <c r="D159" s="219" t="s">
        <v>131</v>
      </c>
      <c r="E159" s="220" t="s">
        <v>189</v>
      </c>
      <c r="F159" s="221" t="s">
        <v>190</v>
      </c>
      <c r="G159" s="222" t="s">
        <v>191</v>
      </c>
      <c r="H159" s="223">
        <v>8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135</v>
      </c>
      <c r="AT159" s="231" t="s">
        <v>131</v>
      </c>
      <c r="AU159" s="231" t="s">
        <v>83</v>
      </c>
      <c r="AY159" s="17" t="s">
        <v>129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135</v>
      </c>
      <c r="BM159" s="231" t="s">
        <v>192</v>
      </c>
    </row>
    <row r="160" s="14" customFormat="1">
      <c r="A160" s="14"/>
      <c r="B160" s="244"/>
      <c r="C160" s="245"/>
      <c r="D160" s="235" t="s">
        <v>144</v>
      </c>
      <c r="E160" s="246" t="s">
        <v>1</v>
      </c>
      <c r="F160" s="247" t="s">
        <v>193</v>
      </c>
      <c r="G160" s="245"/>
      <c r="H160" s="248">
        <v>8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144</v>
      </c>
      <c r="AU160" s="254" t="s">
        <v>83</v>
      </c>
      <c r="AV160" s="14" t="s">
        <v>83</v>
      </c>
      <c r="AW160" s="14" t="s">
        <v>30</v>
      </c>
      <c r="AX160" s="14" t="s">
        <v>81</v>
      </c>
      <c r="AY160" s="254" t="s">
        <v>129</v>
      </c>
    </row>
    <row r="161" s="2" customFormat="1" ht="24.15" customHeight="1">
      <c r="A161" s="38"/>
      <c r="B161" s="39"/>
      <c r="C161" s="219" t="s">
        <v>8</v>
      </c>
      <c r="D161" s="219" t="s">
        <v>131</v>
      </c>
      <c r="E161" s="220" t="s">
        <v>194</v>
      </c>
      <c r="F161" s="221" t="s">
        <v>195</v>
      </c>
      <c r="G161" s="222" t="s">
        <v>134</v>
      </c>
      <c r="H161" s="223">
        <v>152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135</v>
      </c>
      <c r="AT161" s="231" t="s">
        <v>131</v>
      </c>
      <c r="AU161" s="231" t="s">
        <v>83</v>
      </c>
      <c r="AY161" s="17" t="s">
        <v>129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81</v>
      </c>
      <c r="BK161" s="232">
        <f>ROUND(I161*H161,2)</f>
        <v>0</v>
      </c>
      <c r="BL161" s="17" t="s">
        <v>135</v>
      </c>
      <c r="BM161" s="231" t="s">
        <v>196</v>
      </c>
    </row>
    <row r="162" s="12" customFormat="1" ht="22.8" customHeight="1">
      <c r="A162" s="12"/>
      <c r="B162" s="203"/>
      <c r="C162" s="204"/>
      <c r="D162" s="205" t="s">
        <v>72</v>
      </c>
      <c r="E162" s="217" t="s">
        <v>155</v>
      </c>
      <c r="F162" s="217" t="s">
        <v>197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SUM(P163:P172)</f>
        <v>0</v>
      </c>
      <c r="Q162" s="211"/>
      <c r="R162" s="212">
        <f>SUM(R163:R172)</f>
        <v>4.5054239999999997</v>
      </c>
      <c r="S162" s="211"/>
      <c r="T162" s="213">
        <f>SUM(T163:T172)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81</v>
      </c>
      <c r="AT162" s="215" t="s">
        <v>72</v>
      </c>
      <c r="AU162" s="215" t="s">
        <v>81</v>
      </c>
      <c r="AY162" s="214" t="s">
        <v>129</v>
      </c>
      <c r="BK162" s="216">
        <f>SUM(BK163:BK172)</f>
        <v>0</v>
      </c>
    </row>
    <row r="163" s="2" customFormat="1" ht="21.75" customHeight="1">
      <c r="A163" s="38"/>
      <c r="B163" s="39"/>
      <c r="C163" s="219" t="s">
        <v>198</v>
      </c>
      <c r="D163" s="219" t="s">
        <v>131</v>
      </c>
      <c r="E163" s="220" t="s">
        <v>199</v>
      </c>
      <c r="F163" s="221" t="s">
        <v>200</v>
      </c>
      <c r="G163" s="222" t="s">
        <v>134</v>
      </c>
      <c r="H163" s="223">
        <v>28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135</v>
      </c>
      <c r="AT163" s="231" t="s">
        <v>131</v>
      </c>
      <c r="AU163" s="231" t="s">
        <v>83</v>
      </c>
      <c r="AY163" s="17" t="s">
        <v>129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81</v>
      </c>
      <c r="BK163" s="232">
        <f>ROUND(I163*H163,2)</f>
        <v>0</v>
      </c>
      <c r="BL163" s="17" t="s">
        <v>135</v>
      </c>
      <c r="BM163" s="231" t="s">
        <v>201</v>
      </c>
    </row>
    <row r="164" s="13" customFormat="1">
      <c r="A164" s="13"/>
      <c r="B164" s="233"/>
      <c r="C164" s="234"/>
      <c r="D164" s="235" t="s">
        <v>144</v>
      </c>
      <c r="E164" s="236" t="s">
        <v>1</v>
      </c>
      <c r="F164" s="237" t="s">
        <v>202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144</v>
      </c>
      <c r="AU164" s="243" t="s">
        <v>83</v>
      </c>
      <c r="AV164" s="13" t="s">
        <v>81</v>
      </c>
      <c r="AW164" s="13" t="s">
        <v>30</v>
      </c>
      <c r="AX164" s="13" t="s">
        <v>73</v>
      </c>
      <c r="AY164" s="243" t="s">
        <v>129</v>
      </c>
    </row>
    <row r="165" s="14" customFormat="1">
      <c r="A165" s="14"/>
      <c r="B165" s="244"/>
      <c r="C165" s="245"/>
      <c r="D165" s="235" t="s">
        <v>144</v>
      </c>
      <c r="E165" s="246" t="s">
        <v>1</v>
      </c>
      <c r="F165" s="247" t="s">
        <v>203</v>
      </c>
      <c r="G165" s="245"/>
      <c r="H165" s="248">
        <v>28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144</v>
      </c>
      <c r="AU165" s="254" t="s">
        <v>83</v>
      </c>
      <c r="AV165" s="14" t="s">
        <v>83</v>
      </c>
      <c r="AW165" s="14" t="s">
        <v>30</v>
      </c>
      <c r="AX165" s="14" t="s">
        <v>81</v>
      </c>
      <c r="AY165" s="254" t="s">
        <v>129</v>
      </c>
    </row>
    <row r="166" s="2" customFormat="1" ht="16.5" customHeight="1">
      <c r="A166" s="38"/>
      <c r="B166" s="39"/>
      <c r="C166" s="219" t="s">
        <v>204</v>
      </c>
      <c r="D166" s="219" t="s">
        <v>131</v>
      </c>
      <c r="E166" s="220" t="s">
        <v>205</v>
      </c>
      <c r="F166" s="221" t="s">
        <v>206</v>
      </c>
      <c r="G166" s="222" t="s">
        <v>171</v>
      </c>
      <c r="H166" s="223">
        <v>12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135</v>
      </c>
      <c r="AT166" s="231" t="s">
        <v>131</v>
      </c>
      <c r="AU166" s="231" t="s">
        <v>83</v>
      </c>
      <c r="AY166" s="17" t="s">
        <v>129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135</v>
      </c>
      <c r="BM166" s="231" t="s">
        <v>207</v>
      </c>
    </row>
    <row r="167" s="2" customFormat="1" ht="24.15" customHeight="1">
      <c r="A167" s="38"/>
      <c r="B167" s="39"/>
      <c r="C167" s="219" t="s">
        <v>208</v>
      </c>
      <c r="D167" s="219" t="s">
        <v>131</v>
      </c>
      <c r="E167" s="220" t="s">
        <v>209</v>
      </c>
      <c r="F167" s="221" t="s">
        <v>210</v>
      </c>
      <c r="G167" s="222" t="s">
        <v>134</v>
      </c>
      <c r="H167" s="223">
        <v>16.800000000000001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38</v>
      </c>
      <c r="O167" s="91"/>
      <c r="P167" s="229">
        <f>O167*H167</f>
        <v>0</v>
      </c>
      <c r="Q167" s="229">
        <v>0.11162</v>
      </c>
      <c r="R167" s="229">
        <f>Q167*H167</f>
        <v>1.875216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135</v>
      </c>
      <c r="AT167" s="231" t="s">
        <v>131</v>
      </c>
      <c r="AU167" s="231" t="s">
        <v>83</v>
      </c>
      <c r="AY167" s="17" t="s">
        <v>129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81</v>
      </c>
      <c r="BK167" s="232">
        <f>ROUND(I167*H167,2)</f>
        <v>0</v>
      </c>
      <c r="BL167" s="17" t="s">
        <v>135</v>
      </c>
      <c r="BM167" s="231" t="s">
        <v>211</v>
      </c>
    </row>
    <row r="168" s="13" customFormat="1">
      <c r="A168" s="13"/>
      <c r="B168" s="233"/>
      <c r="C168" s="234"/>
      <c r="D168" s="235" t="s">
        <v>144</v>
      </c>
      <c r="E168" s="236" t="s">
        <v>1</v>
      </c>
      <c r="F168" s="237" t="s">
        <v>212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144</v>
      </c>
      <c r="AU168" s="243" t="s">
        <v>83</v>
      </c>
      <c r="AV168" s="13" t="s">
        <v>81</v>
      </c>
      <c r="AW168" s="13" t="s">
        <v>30</v>
      </c>
      <c r="AX168" s="13" t="s">
        <v>73</v>
      </c>
      <c r="AY168" s="243" t="s">
        <v>129</v>
      </c>
    </row>
    <row r="169" s="14" customFormat="1">
      <c r="A169" s="14"/>
      <c r="B169" s="244"/>
      <c r="C169" s="245"/>
      <c r="D169" s="235" t="s">
        <v>144</v>
      </c>
      <c r="E169" s="246" t="s">
        <v>1</v>
      </c>
      <c r="F169" s="247" t="s">
        <v>213</v>
      </c>
      <c r="G169" s="245"/>
      <c r="H169" s="248">
        <v>16.800000000000001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144</v>
      </c>
      <c r="AU169" s="254" t="s">
        <v>83</v>
      </c>
      <c r="AV169" s="14" t="s">
        <v>83</v>
      </c>
      <c r="AW169" s="14" t="s">
        <v>30</v>
      </c>
      <c r="AX169" s="14" t="s">
        <v>81</v>
      </c>
      <c r="AY169" s="254" t="s">
        <v>129</v>
      </c>
    </row>
    <row r="170" s="2" customFormat="1" ht="16.5" customHeight="1">
      <c r="A170" s="38"/>
      <c r="B170" s="39"/>
      <c r="C170" s="266" t="s">
        <v>214</v>
      </c>
      <c r="D170" s="266" t="s">
        <v>215</v>
      </c>
      <c r="E170" s="267" t="s">
        <v>216</v>
      </c>
      <c r="F170" s="268" t="s">
        <v>217</v>
      </c>
      <c r="G170" s="269" t="s">
        <v>134</v>
      </c>
      <c r="H170" s="270">
        <v>17.303999999999998</v>
      </c>
      <c r="I170" s="271"/>
      <c r="J170" s="272">
        <f>ROUND(I170*H170,2)</f>
        <v>0</v>
      </c>
      <c r="K170" s="273"/>
      <c r="L170" s="274"/>
      <c r="M170" s="275" t="s">
        <v>1</v>
      </c>
      <c r="N170" s="276" t="s">
        <v>38</v>
      </c>
      <c r="O170" s="91"/>
      <c r="P170" s="229">
        <f>O170*H170</f>
        <v>0</v>
      </c>
      <c r="Q170" s="229">
        <v>0.152</v>
      </c>
      <c r="R170" s="229">
        <f>Q170*H170</f>
        <v>2.6302079999999997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168</v>
      </c>
      <c r="AT170" s="231" t="s">
        <v>215</v>
      </c>
      <c r="AU170" s="231" t="s">
        <v>83</v>
      </c>
      <c r="AY170" s="17" t="s">
        <v>129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81</v>
      </c>
      <c r="BK170" s="232">
        <f>ROUND(I170*H170,2)</f>
        <v>0</v>
      </c>
      <c r="BL170" s="17" t="s">
        <v>135</v>
      </c>
      <c r="BM170" s="231" t="s">
        <v>218</v>
      </c>
    </row>
    <row r="171" s="13" customFormat="1">
      <c r="A171" s="13"/>
      <c r="B171" s="233"/>
      <c r="C171" s="234"/>
      <c r="D171" s="235" t="s">
        <v>144</v>
      </c>
      <c r="E171" s="236" t="s">
        <v>1</v>
      </c>
      <c r="F171" s="237" t="s">
        <v>212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144</v>
      </c>
      <c r="AU171" s="243" t="s">
        <v>83</v>
      </c>
      <c r="AV171" s="13" t="s">
        <v>81</v>
      </c>
      <c r="AW171" s="13" t="s">
        <v>30</v>
      </c>
      <c r="AX171" s="13" t="s">
        <v>73</v>
      </c>
      <c r="AY171" s="243" t="s">
        <v>129</v>
      </c>
    </row>
    <row r="172" s="14" customFormat="1">
      <c r="A172" s="14"/>
      <c r="B172" s="244"/>
      <c r="C172" s="245"/>
      <c r="D172" s="235" t="s">
        <v>144</v>
      </c>
      <c r="E172" s="246" t="s">
        <v>1</v>
      </c>
      <c r="F172" s="247" t="s">
        <v>219</v>
      </c>
      <c r="G172" s="245"/>
      <c r="H172" s="248">
        <v>17.303999999999998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144</v>
      </c>
      <c r="AU172" s="254" t="s">
        <v>83</v>
      </c>
      <c r="AV172" s="14" t="s">
        <v>83</v>
      </c>
      <c r="AW172" s="14" t="s">
        <v>30</v>
      </c>
      <c r="AX172" s="14" t="s">
        <v>81</v>
      </c>
      <c r="AY172" s="254" t="s">
        <v>129</v>
      </c>
    </row>
    <row r="173" s="12" customFormat="1" ht="22.8" customHeight="1">
      <c r="A173" s="12"/>
      <c r="B173" s="203"/>
      <c r="C173" s="204"/>
      <c r="D173" s="205" t="s">
        <v>72</v>
      </c>
      <c r="E173" s="217" t="s">
        <v>220</v>
      </c>
      <c r="F173" s="217" t="s">
        <v>221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SUM(P174:P181)</f>
        <v>0</v>
      </c>
      <c r="Q173" s="211"/>
      <c r="R173" s="212">
        <f>SUM(R174:R181)</f>
        <v>17.717480000000002</v>
      </c>
      <c r="S173" s="211"/>
      <c r="T173" s="213">
        <f>SUM(T174:T181)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81</v>
      </c>
      <c r="AT173" s="215" t="s">
        <v>72</v>
      </c>
      <c r="AU173" s="215" t="s">
        <v>81</v>
      </c>
      <c r="AY173" s="214" t="s">
        <v>129</v>
      </c>
      <c r="BK173" s="216">
        <f>SUM(BK174:BK181)</f>
        <v>0</v>
      </c>
    </row>
    <row r="174" s="2" customFormat="1" ht="21.75" customHeight="1">
      <c r="A174" s="38"/>
      <c r="B174" s="39"/>
      <c r="C174" s="219" t="s">
        <v>185</v>
      </c>
      <c r="D174" s="219" t="s">
        <v>131</v>
      </c>
      <c r="E174" s="220" t="s">
        <v>222</v>
      </c>
      <c r="F174" s="221" t="s">
        <v>223</v>
      </c>
      <c r="G174" s="222" t="s">
        <v>134</v>
      </c>
      <c r="H174" s="223">
        <v>86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135</v>
      </c>
      <c r="AT174" s="231" t="s">
        <v>131</v>
      </c>
      <c r="AU174" s="231" t="s">
        <v>83</v>
      </c>
      <c r="AY174" s="17" t="s">
        <v>129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81</v>
      </c>
      <c r="BK174" s="232">
        <f>ROUND(I174*H174,2)</f>
        <v>0</v>
      </c>
      <c r="BL174" s="17" t="s">
        <v>135</v>
      </c>
      <c r="BM174" s="231" t="s">
        <v>224</v>
      </c>
    </row>
    <row r="175" s="13" customFormat="1">
      <c r="A175" s="13"/>
      <c r="B175" s="233"/>
      <c r="C175" s="234"/>
      <c r="D175" s="235" t="s">
        <v>144</v>
      </c>
      <c r="E175" s="236" t="s">
        <v>1</v>
      </c>
      <c r="F175" s="237" t="s">
        <v>225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144</v>
      </c>
      <c r="AU175" s="243" t="s">
        <v>83</v>
      </c>
      <c r="AV175" s="13" t="s">
        <v>81</v>
      </c>
      <c r="AW175" s="13" t="s">
        <v>30</v>
      </c>
      <c r="AX175" s="13" t="s">
        <v>73</v>
      </c>
      <c r="AY175" s="243" t="s">
        <v>129</v>
      </c>
    </row>
    <row r="176" s="14" customFormat="1">
      <c r="A176" s="14"/>
      <c r="B176" s="244"/>
      <c r="C176" s="245"/>
      <c r="D176" s="235" t="s">
        <v>144</v>
      </c>
      <c r="E176" s="246" t="s">
        <v>1</v>
      </c>
      <c r="F176" s="247" t="s">
        <v>226</v>
      </c>
      <c r="G176" s="245"/>
      <c r="H176" s="248">
        <v>86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144</v>
      </c>
      <c r="AU176" s="254" t="s">
        <v>83</v>
      </c>
      <c r="AV176" s="14" t="s">
        <v>83</v>
      </c>
      <c r="AW176" s="14" t="s">
        <v>30</v>
      </c>
      <c r="AX176" s="14" t="s">
        <v>81</v>
      </c>
      <c r="AY176" s="254" t="s">
        <v>129</v>
      </c>
    </row>
    <row r="177" s="2" customFormat="1" ht="33" customHeight="1">
      <c r="A177" s="38"/>
      <c r="B177" s="39"/>
      <c r="C177" s="219" t="s">
        <v>148</v>
      </c>
      <c r="D177" s="219" t="s">
        <v>131</v>
      </c>
      <c r="E177" s="220" t="s">
        <v>227</v>
      </c>
      <c r="F177" s="221" t="s">
        <v>228</v>
      </c>
      <c r="G177" s="222" t="s">
        <v>134</v>
      </c>
      <c r="H177" s="223">
        <v>86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0.089219999999999994</v>
      </c>
      <c r="R177" s="229">
        <f>Q177*H177</f>
        <v>7.6729199999999995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135</v>
      </c>
      <c r="AT177" s="231" t="s">
        <v>131</v>
      </c>
      <c r="AU177" s="231" t="s">
        <v>83</v>
      </c>
      <c r="AY177" s="17" t="s">
        <v>129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135</v>
      </c>
      <c r="BM177" s="231" t="s">
        <v>229</v>
      </c>
    </row>
    <row r="178" s="2" customFormat="1" ht="16.5" customHeight="1">
      <c r="A178" s="38"/>
      <c r="B178" s="39"/>
      <c r="C178" s="266" t="s">
        <v>154</v>
      </c>
      <c r="D178" s="266" t="s">
        <v>215</v>
      </c>
      <c r="E178" s="267" t="s">
        <v>230</v>
      </c>
      <c r="F178" s="268" t="s">
        <v>231</v>
      </c>
      <c r="G178" s="269" t="s">
        <v>134</v>
      </c>
      <c r="H178" s="270">
        <v>86.519999999999996</v>
      </c>
      <c r="I178" s="271"/>
      <c r="J178" s="272">
        <f>ROUND(I178*H178,2)</f>
        <v>0</v>
      </c>
      <c r="K178" s="273"/>
      <c r="L178" s="274"/>
      <c r="M178" s="275" t="s">
        <v>1</v>
      </c>
      <c r="N178" s="276" t="s">
        <v>38</v>
      </c>
      <c r="O178" s="91"/>
      <c r="P178" s="229">
        <f>O178*H178</f>
        <v>0</v>
      </c>
      <c r="Q178" s="229">
        <v>0.113</v>
      </c>
      <c r="R178" s="229">
        <f>Q178*H178</f>
        <v>9.7767599999999995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168</v>
      </c>
      <c r="AT178" s="231" t="s">
        <v>215</v>
      </c>
      <c r="AU178" s="231" t="s">
        <v>83</v>
      </c>
      <c r="AY178" s="17" t="s">
        <v>129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135</v>
      </c>
      <c r="BM178" s="231" t="s">
        <v>232</v>
      </c>
    </row>
    <row r="179" s="14" customFormat="1">
      <c r="A179" s="14"/>
      <c r="B179" s="244"/>
      <c r="C179" s="245"/>
      <c r="D179" s="235" t="s">
        <v>144</v>
      </c>
      <c r="E179" s="246" t="s">
        <v>1</v>
      </c>
      <c r="F179" s="247" t="s">
        <v>233</v>
      </c>
      <c r="G179" s="245"/>
      <c r="H179" s="248">
        <v>86.519999999999996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144</v>
      </c>
      <c r="AU179" s="254" t="s">
        <v>83</v>
      </c>
      <c r="AV179" s="14" t="s">
        <v>83</v>
      </c>
      <c r="AW179" s="14" t="s">
        <v>30</v>
      </c>
      <c r="AX179" s="14" t="s">
        <v>81</v>
      </c>
      <c r="AY179" s="254" t="s">
        <v>129</v>
      </c>
    </row>
    <row r="180" s="2" customFormat="1" ht="24.15" customHeight="1">
      <c r="A180" s="38"/>
      <c r="B180" s="39"/>
      <c r="C180" s="266" t="s">
        <v>234</v>
      </c>
      <c r="D180" s="266" t="s">
        <v>215</v>
      </c>
      <c r="E180" s="267" t="s">
        <v>235</v>
      </c>
      <c r="F180" s="268" t="s">
        <v>236</v>
      </c>
      <c r="G180" s="269" t="s">
        <v>134</v>
      </c>
      <c r="H180" s="270">
        <v>2.0600000000000001</v>
      </c>
      <c r="I180" s="271"/>
      <c r="J180" s="272">
        <f>ROUND(I180*H180,2)</f>
        <v>0</v>
      </c>
      <c r="K180" s="273"/>
      <c r="L180" s="274"/>
      <c r="M180" s="275" t="s">
        <v>1</v>
      </c>
      <c r="N180" s="276" t="s">
        <v>38</v>
      </c>
      <c r="O180" s="91"/>
      <c r="P180" s="229">
        <f>O180*H180</f>
        <v>0</v>
      </c>
      <c r="Q180" s="229">
        <v>0.13</v>
      </c>
      <c r="R180" s="229">
        <f>Q180*H180</f>
        <v>0.26780000000000004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168</v>
      </c>
      <c r="AT180" s="231" t="s">
        <v>215</v>
      </c>
      <c r="AU180" s="231" t="s">
        <v>83</v>
      </c>
      <c r="AY180" s="17" t="s">
        <v>129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81</v>
      </c>
      <c r="BK180" s="232">
        <f>ROUND(I180*H180,2)</f>
        <v>0</v>
      </c>
      <c r="BL180" s="17" t="s">
        <v>135</v>
      </c>
      <c r="BM180" s="231" t="s">
        <v>237</v>
      </c>
    </row>
    <row r="181" s="14" customFormat="1">
      <c r="A181" s="14"/>
      <c r="B181" s="244"/>
      <c r="C181" s="245"/>
      <c r="D181" s="235" t="s">
        <v>144</v>
      </c>
      <c r="E181" s="246" t="s">
        <v>1</v>
      </c>
      <c r="F181" s="247" t="s">
        <v>238</v>
      </c>
      <c r="G181" s="245"/>
      <c r="H181" s="248">
        <v>2.0600000000000001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144</v>
      </c>
      <c r="AU181" s="254" t="s">
        <v>83</v>
      </c>
      <c r="AV181" s="14" t="s">
        <v>83</v>
      </c>
      <c r="AW181" s="14" t="s">
        <v>30</v>
      </c>
      <c r="AX181" s="14" t="s">
        <v>81</v>
      </c>
      <c r="AY181" s="254" t="s">
        <v>129</v>
      </c>
    </row>
    <row r="182" s="12" customFormat="1" ht="22.8" customHeight="1">
      <c r="A182" s="12"/>
      <c r="B182" s="203"/>
      <c r="C182" s="204"/>
      <c r="D182" s="205" t="s">
        <v>72</v>
      </c>
      <c r="E182" s="217" t="s">
        <v>239</v>
      </c>
      <c r="F182" s="217" t="s">
        <v>240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SUM(P183:P193)</f>
        <v>0</v>
      </c>
      <c r="Q182" s="211"/>
      <c r="R182" s="212">
        <f>SUM(R183:R193)</f>
        <v>24.791359999999997</v>
      </c>
      <c r="S182" s="211"/>
      <c r="T182" s="213">
        <f>SUM(T183:T193)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81</v>
      </c>
      <c r="AT182" s="215" t="s">
        <v>72</v>
      </c>
      <c r="AU182" s="215" t="s">
        <v>81</v>
      </c>
      <c r="AY182" s="214" t="s">
        <v>129</v>
      </c>
      <c r="BK182" s="216">
        <f>SUM(BK183:BK193)</f>
        <v>0</v>
      </c>
    </row>
    <row r="183" s="2" customFormat="1" ht="21.75" customHeight="1">
      <c r="A183" s="38"/>
      <c r="B183" s="39"/>
      <c r="C183" s="219" t="s">
        <v>7</v>
      </c>
      <c r="D183" s="219" t="s">
        <v>131</v>
      </c>
      <c r="E183" s="220" t="s">
        <v>222</v>
      </c>
      <c r="F183" s="221" t="s">
        <v>223</v>
      </c>
      <c r="G183" s="222" t="s">
        <v>134</v>
      </c>
      <c r="H183" s="223">
        <v>38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135</v>
      </c>
      <c r="AT183" s="231" t="s">
        <v>131</v>
      </c>
      <c r="AU183" s="231" t="s">
        <v>83</v>
      </c>
      <c r="AY183" s="17" t="s">
        <v>129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81</v>
      </c>
      <c r="BK183" s="232">
        <f>ROUND(I183*H183,2)</f>
        <v>0</v>
      </c>
      <c r="BL183" s="17" t="s">
        <v>135</v>
      </c>
      <c r="BM183" s="231" t="s">
        <v>241</v>
      </c>
    </row>
    <row r="184" s="13" customFormat="1">
      <c r="A184" s="13"/>
      <c r="B184" s="233"/>
      <c r="C184" s="234"/>
      <c r="D184" s="235" t="s">
        <v>144</v>
      </c>
      <c r="E184" s="236" t="s">
        <v>1</v>
      </c>
      <c r="F184" s="237" t="s">
        <v>225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144</v>
      </c>
      <c r="AU184" s="243" t="s">
        <v>83</v>
      </c>
      <c r="AV184" s="13" t="s">
        <v>81</v>
      </c>
      <c r="AW184" s="13" t="s">
        <v>30</v>
      </c>
      <c r="AX184" s="13" t="s">
        <v>73</v>
      </c>
      <c r="AY184" s="243" t="s">
        <v>129</v>
      </c>
    </row>
    <row r="185" s="14" customFormat="1">
      <c r="A185" s="14"/>
      <c r="B185" s="244"/>
      <c r="C185" s="245"/>
      <c r="D185" s="235" t="s">
        <v>144</v>
      </c>
      <c r="E185" s="246" t="s">
        <v>1</v>
      </c>
      <c r="F185" s="247" t="s">
        <v>242</v>
      </c>
      <c r="G185" s="245"/>
      <c r="H185" s="248">
        <v>38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144</v>
      </c>
      <c r="AU185" s="254" t="s">
        <v>83</v>
      </c>
      <c r="AV185" s="14" t="s">
        <v>83</v>
      </c>
      <c r="AW185" s="14" t="s">
        <v>30</v>
      </c>
      <c r="AX185" s="14" t="s">
        <v>81</v>
      </c>
      <c r="AY185" s="254" t="s">
        <v>129</v>
      </c>
    </row>
    <row r="186" s="2" customFormat="1" ht="24.15" customHeight="1">
      <c r="A186" s="38"/>
      <c r="B186" s="39"/>
      <c r="C186" s="219" t="s">
        <v>243</v>
      </c>
      <c r="D186" s="219" t="s">
        <v>131</v>
      </c>
      <c r="E186" s="220" t="s">
        <v>244</v>
      </c>
      <c r="F186" s="221" t="s">
        <v>245</v>
      </c>
      <c r="G186" s="222" t="s">
        <v>134</v>
      </c>
      <c r="H186" s="223">
        <v>38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0.38313999999999998</v>
      </c>
      <c r="R186" s="229">
        <f>Q186*H186</f>
        <v>14.55932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135</v>
      </c>
      <c r="AT186" s="231" t="s">
        <v>131</v>
      </c>
      <c r="AU186" s="231" t="s">
        <v>83</v>
      </c>
      <c r="AY186" s="17" t="s">
        <v>129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81</v>
      </c>
      <c r="BK186" s="232">
        <f>ROUND(I186*H186,2)</f>
        <v>0</v>
      </c>
      <c r="BL186" s="17" t="s">
        <v>135</v>
      </c>
      <c r="BM186" s="231" t="s">
        <v>246</v>
      </c>
    </row>
    <row r="187" s="2" customFormat="1" ht="24.15" customHeight="1">
      <c r="A187" s="38"/>
      <c r="B187" s="39"/>
      <c r="C187" s="219" t="s">
        <v>247</v>
      </c>
      <c r="D187" s="219" t="s">
        <v>131</v>
      </c>
      <c r="E187" s="220" t="s">
        <v>209</v>
      </c>
      <c r="F187" s="221" t="s">
        <v>210</v>
      </c>
      <c r="G187" s="222" t="s">
        <v>134</v>
      </c>
      <c r="H187" s="223">
        <v>38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38</v>
      </c>
      <c r="O187" s="91"/>
      <c r="P187" s="229">
        <f>O187*H187</f>
        <v>0</v>
      </c>
      <c r="Q187" s="229">
        <v>0.11162</v>
      </c>
      <c r="R187" s="229">
        <f>Q187*H187</f>
        <v>4.2415599999999998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135</v>
      </c>
      <c r="AT187" s="231" t="s">
        <v>131</v>
      </c>
      <c r="AU187" s="231" t="s">
        <v>83</v>
      </c>
      <c r="AY187" s="17" t="s">
        <v>129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81</v>
      </c>
      <c r="BK187" s="232">
        <f>ROUND(I187*H187,2)</f>
        <v>0</v>
      </c>
      <c r="BL187" s="17" t="s">
        <v>135</v>
      </c>
      <c r="BM187" s="231" t="s">
        <v>248</v>
      </c>
    </row>
    <row r="188" s="2" customFormat="1" ht="16.5" customHeight="1">
      <c r="A188" s="38"/>
      <c r="B188" s="39"/>
      <c r="C188" s="266" t="s">
        <v>249</v>
      </c>
      <c r="D188" s="266" t="s">
        <v>215</v>
      </c>
      <c r="E188" s="267" t="s">
        <v>216</v>
      </c>
      <c r="F188" s="268" t="s">
        <v>217</v>
      </c>
      <c r="G188" s="269" t="s">
        <v>134</v>
      </c>
      <c r="H188" s="270">
        <v>28.84</v>
      </c>
      <c r="I188" s="271"/>
      <c r="J188" s="272">
        <f>ROUND(I188*H188,2)</f>
        <v>0</v>
      </c>
      <c r="K188" s="273"/>
      <c r="L188" s="274"/>
      <c r="M188" s="275" t="s">
        <v>1</v>
      </c>
      <c r="N188" s="276" t="s">
        <v>38</v>
      </c>
      <c r="O188" s="91"/>
      <c r="P188" s="229">
        <f>O188*H188</f>
        <v>0</v>
      </c>
      <c r="Q188" s="229">
        <v>0.152</v>
      </c>
      <c r="R188" s="229">
        <f>Q188*H188</f>
        <v>4.38368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168</v>
      </c>
      <c r="AT188" s="231" t="s">
        <v>215</v>
      </c>
      <c r="AU188" s="231" t="s">
        <v>83</v>
      </c>
      <c r="AY188" s="17" t="s">
        <v>129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135</v>
      </c>
      <c r="BM188" s="231" t="s">
        <v>250</v>
      </c>
    </row>
    <row r="189" s="14" customFormat="1">
      <c r="A189" s="14"/>
      <c r="B189" s="244"/>
      <c r="C189" s="245"/>
      <c r="D189" s="235" t="s">
        <v>144</v>
      </c>
      <c r="E189" s="246" t="s">
        <v>1</v>
      </c>
      <c r="F189" s="247" t="s">
        <v>251</v>
      </c>
      <c r="G189" s="245"/>
      <c r="H189" s="248">
        <v>28.84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144</v>
      </c>
      <c r="AU189" s="254" t="s">
        <v>83</v>
      </c>
      <c r="AV189" s="14" t="s">
        <v>83</v>
      </c>
      <c r="AW189" s="14" t="s">
        <v>30</v>
      </c>
      <c r="AX189" s="14" t="s">
        <v>81</v>
      </c>
      <c r="AY189" s="254" t="s">
        <v>129</v>
      </c>
    </row>
    <row r="190" s="2" customFormat="1" ht="16.5" customHeight="1">
      <c r="A190" s="38"/>
      <c r="B190" s="39"/>
      <c r="C190" s="266" t="s">
        <v>252</v>
      </c>
      <c r="D190" s="266" t="s">
        <v>215</v>
      </c>
      <c r="E190" s="267" t="s">
        <v>253</v>
      </c>
      <c r="F190" s="268" t="s">
        <v>254</v>
      </c>
      <c r="G190" s="269" t="s">
        <v>134</v>
      </c>
      <c r="H190" s="270">
        <v>1.03</v>
      </c>
      <c r="I190" s="271"/>
      <c r="J190" s="272">
        <f>ROUND(I190*H190,2)</f>
        <v>0</v>
      </c>
      <c r="K190" s="273"/>
      <c r="L190" s="274"/>
      <c r="M190" s="275" t="s">
        <v>1</v>
      </c>
      <c r="N190" s="276" t="s">
        <v>38</v>
      </c>
      <c r="O190" s="91"/>
      <c r="P190" s="229">
        <f>O190*H190</f>
        <v>0</v>
      </c>
      <c r="Q190" s="229">
        <v>0.152</v>
      </c>
      <c r="R190" s="229">
        <f>Q190*H190</f>
        <v>0.15656000000000001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168</v>
      </c>
      <c r="AT190" s="231" t="s">
        <v>215</v>
      </c>
      <c r="AU190" s="231" t="s">
        <v>83</v>
      </c>
      <c r="AY190" s="17" t="s">
        <v>129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81</v>
      </c>
      <c r="BK190" s="232">
        <f>ROUND(I190*H190,2)</f>
        <v>0</v>
      </c>
      <c r="BL190" s="17" t="s">
        <v>135</v>
      </c>
      <c r="BM190" s="231" t="s">
        <v>255</v>
      </c>
    </row>
    <row r="191" s="14" customFormat="1">
      <c r="A191" s="14"/>
      <c r="B191" s="244"/>
      <c r="C191" s="245"/>
      <c r="D191" s="235" t="s">
        <v>144</v>
      </c>
      <c r="E191" s="246" t="s">
        <v>1</v>
      </c>
      <c r="F191" s="247" t="s">
        <v>256</v>
      </c>
      <c r="G191" s="245"/>
      <c r="H191" s="248">
        <v>1.03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144</v>
      </c>
      <c r="AU191" s="254" t="s">
        <v>83</v>
      </c>
      <c r="AV191" s="14" t="s">
        <v>83</v>
      </c>
      <c r="AW191" s="14" t="s">
        <v>30</v>
      </c>
      <c r="AX191" s="14" t="s">
        <v>81</v>
      </c>
      <c r="AY191" s="254" t="s">
        <v>129</v>
      </c>
    </row>
    <row r="192" s="2" customFormat="1" ht="24.15" customHeight="1">
      <c r="A192" s="38"/>
      <c r="B192" s="39"/>
      <c r="C192" s="266" t="s">
        <v>257</v>
      </c>
      <c r="D192" s="266" t="s">
        <v>215</v>
      </c>
      <c r="E192" s="267" t="s">
        <v>258</v>
      </c>
      <c r="F192" s="268" t="s">
        <v>259</v>
      </c>
      <c r="G192" s="269" t="s">
        <v>134</v>
      </c>
      <c r="H192" s="270">
        <v>8.2400000000000002</v>
      </c>
      <c r="I192" s="271"/>
      <c r="J192" s="272">
        <f>ROUND(I192*H192,2)</f>
        <v>0</v>
      </c>
      <c r="K192" s="273"/>
      <c r="L192" s="274"/>
      <c r="M192" s="275" t="s">
        <v>1</v>
      </c>
      <c r="N192" s="276" t="s">
        <v>38</v>
      </c>
      <c r="O192" s="91"/>
      <c r="P192" s="229">
        <f>O192*H192</f>
        <v>0</v>
      </c>
      <c r="Q192" s="229">
        <v>0.17599999999999999</v>
      </c>
      <c r="R192" s="229">
        <f>Q192*H192</f>
        <v>1.45024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168</v>
      </c>
      <c r="AT192" s="231" t="s">
        <v>215</v>
      </c>
      <c r="AU192" s="231" t="s">
        <v>83</v>
      </c>
      <c r="AY192" s="17" t="s">
        <v>129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81</v>
      </c>
      <c r="BK192" s="232">
        <f>ROUND(I192*H192,2)</f>
        <v>0</v>
      </c>
      <c r="BL192" s="17" t="s">
        <v>135</v>
      </c>
      <c r="BM192" s="231" t="s">
        <v>260</v>
      </c>
    </row>
    <row r="193" s="14" customFormat="1">
      <c r="A193" s="14"/>
      <c r="B193" s="244"/>
      <c r="C193" s="245"/>
      <c r="D193" s="235" t="s">
        <v>144</v>
      </c>
      <c r="E193" s="246" t="s">
        <v>1</v>
      </c>
      <c r="F193" s="247" t="s">
        <v>261</v>
      </c>
      <c r="G193" s="245"/>
      <c r="H193" s="248">
        <v>8.2400000000000002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144</v>
      </c>
      <c r="AU193" s="254" t="s">
        <v>83</v>
      </c>
      <c r="AV193" s="14" t="s">
        <v>83</v>
      </c>
      <c r="AW193" s="14" t="s">
        <v>30</v>
      </c>
      <c r="AX193" s="14" t="s">
        <v>81</v>
      </c>
      <c r="AY193" s="254" t="s">
        <v>129</v>
      </c>
    </row>
    <row r="194" s="12" customFormat="1" ht="22.8" customHeight="1">
      <c r="A194" s="12"/>
      <c r="B194" s="203"/>
      <c r="C194" s="204"/>
      <c r="D194" s="205" t="s">
        <v>72</v>
      </c>
      <c r="E194" s="217" t="s">
        <v>168</v>
      </c>
      <c r="F194" s="217" t="s">
        <v>262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SUM(P195:P208)</f>
        <v>0</v>
      </c>
      <c r="Q194" s="211"/>
      <c r="R194" s="212">
        <f>SUM(R195:R208)</f>
        <v>0.27000000000000002</v>
      </c>
      <c r="S194" s="211"/>
      <c r="T194" s="213">
        <f>SUM(T195:T208)</f>
        <v>0.44999999999999996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81</v>
      </c>
      <c r="AT194" s="215" t="s">
        <v>72</v>
      </c>
      <c r="AU194" s="215" t="s">
        <v>81</v>
      </c>
      <c r="AY194" s="214" t="s">
        <v>129</v>
      </c>
      <c r="BK194" s="216">
        <f>SUM(BK195:BK208)</f>
        <v>0</v>
      </c>
    </row>
    <row r="195" s="2" customFormat="1" ht="24.15" customHeight="1">
      <c r="A195" s="38"/>
      <c r="B195" s="39"/>
      <c r="C195" s="219" t="s">
        <v>263</v>
      </c>
      <c r="D195" s="219" t="s">
        <v>131</v>
      </c>
      <c r="E195" s="220" t="s">
        <v>264</v>
      </c>
      <c r="F195" s="221" t="s">
        <v>265</v>
      </c>
      <c r="G195" s="222" t="s">
        <v>178</v>
      </c>
      <c r="H195" s="223">
        <v>3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0.14999999999999999</v>
      </c>
      <c r="T195" s="230">
        <f>S195*H195</f>
        <v>0.44999999999999996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135</v>
      </c>
      <c r="AT195" s="231" t="s">
        <v>131</v>
      </c>
      <c r="AU195" s="231" t="s">
        <v>83</v>
      </c>
      <c r="AY195" s="17" t="s">
        <v>129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81</v>
      </c>
      <c r="BK195" s="232">
        <f>ROUND(I195*H195,2)</f>
        <v>0</v>
      </c>
      <c r="BL195" s="17" t="s">
        <v>135</v>
      </c>
      <c r="BM195" s="231" t="s">
        <v>266</v>
      </c>
    </row>
    <row r="196" s="13" customFormat="1">
      <c r="A196" s="13"/>
      <c r="B196" s="233"/>
      <c r="C196" s="234"/>
      <c r="D196" s="235" t="s">
        <v>144</v>
      </c>
      <c r="E196" s="236" t="s">
        <v>1</v>
      </c>
      <c r="F196" s="237" t="s">
        <v>267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144</v>
      </c>
      <c r="AU196" s="243" t="s">
        <v>83</v>
      </c>
      <c r="AV196" s="13" t="s">
        <v>81</v>
      </c>
      <c r="AW196" s="13" t="s">
        <v>30</v>
      </c>
      <c r="AX196" s="13" t="s">
        <v>73</v>
      </c>
      <c r="AY196" s="243" t="s">
        <v>129</v>
      </c>
    </row>
    <row r="197" s="14" customFormat="1">
      <c r="A197" s="14"/>
      <c r="B197" s="244"/>
      <c r="C197" s="245"/>
      <c r="D197" s="235" t="s">
        <v>144</v>
      </c>
      <c r="E197" s="246" t="s">
        <v>1</v>
      </c>
      <c r="F197" s="247" t="s">
        <v>140</v>
      </c>
      <c r="G197" s="245"/>
      <c r="H197" s="248">
        <v>3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144</v>
      </c>
      <c r="AU197" s="254" t="s">
        <v>83</v>
      </c>
      <c r="AV197" s="14" t="s">
        <v>83</v>
      </c>
      <c r="AW197" s="14" t="s">
        <v>30</v>
      </c>
      <c r="AX197" s="14" t="s">
        <v>81</v>
      </c>
      <c r="AY197" s="254" t="s">
        <v>129</v>
      </c>
    </row>
    <row r="198" s="2" customFormat="1" ht="37.8" customHeight="1">
      <c r="A198" s="38"/>
      <c r="B198" s="39"/>
      <c r="C198" s="219" t="s">
        <v>203</v>
      </c>
      <c r="D198" s="219" t="s">
        <v>131</v>
      </c>
      <c r="E198" s="220" t="s">
        <v>268</v>
      </c>
      <c r="F198" s="221" t="s">
        <v>269</v>
      </c>
      <c r="G198" s="222" t="s">
        <v>178</v>
      </c>
      <c r="H198" s="223">
        <v>3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0.089999999999999997</v>
      </c>
      <c r="R198" s="229">
        <f>Q198*H198</f>
        <v>0.27000000000000002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135</v>
      </c>
      <c r="AT198" s="231" t="s">
        <v>131</v>
      </c>
      <c r="AU198" s="231" t="s">
        <v>83</v>
      </c>
      <c r="AY198" s="17" t="s">
        <v>129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135</v>
      </c>
      <c r="BM198" s="231" t="s">
        <v>270</v>
      </c>
    </row>
    <row r="199" s="13" customFormat="1">
      <c r="A199" s="13"/>
      <c r="B199" s="233"/>
      <c r="C199" s="234"/>
      <c r="D199" s="235" t="s">
        <v>144</v>
      </c>
      <c r="E199" s="236" t="s">
        <v>1</v>
      </c>
      <c r="F199" s="237" t="s">
        <v>267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144</v>
      </c>
      <c r="AU199" s="243" t="s">
        <v>83</v>
      </c>
      <c r="AV199" s="13" t="s">
        <v>81</v>
      </c>
      <c r="AW199" s="13" t="s">
        <v>30</v>
      </c>
      <c r="AX199" s="13" t="s">
        <v>73</v>
      </c>
      <c r="AY199" s="243" t="s">
        <v>129</v>
      </c>
    </row>
    <row r="200" s="14" customFormat="1">
      <c r="A200" s="14"/>
      <c r="B200" s="244"/>
      <c r="C200" s="245"/>
      <c r="D200" s="235" t="s">
        <v>144</v>
      </c>
      <c r="E200" s="246" t="s">
        <v>1</v>
      </c>
      <c r="F200" s="247" t="s">
        <v>140</v>
      </c>
      <c r="G200" s="245"/>
      <c r="H200" s="248">
        <v>3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144</v>
      </c>
      <c r="AU200" s="254" t="s">
        <v>83</v>
      </c>
      <c r="AV200" s="14" t="s">
        <v>83</v>
      </c>
      <c r="AW200" s="14" t="s">
        <v>30</v>
      </c>
      <c r="AX200" s="14" t="s">
        <v>81</v>
      </c>
      <c r="AY200" s="254" t="s">
        <v>129</v>
      </c>
    </row>
    <row r="201" s="2" customFormat="1" ht="24.15" customHeight="1">
      <c r="A201" s="38"/>
      <c r="B201" s="39"/>
      <c r="C201" s="219" t="s">
        <v>271</v>
      </c>
      <c r="D201" s="219" t="s">
        <v>131</v>
      </c>
      <c r="E201" s="220" t="s">
        <v>272</v>
      </c>
      <c r="F201" s="221" t="s">
        <v>273</v>
      </c>
      <c r="G201" s="222" t="s">
        <v>171</v>
      </c>
      <c r="H201" s="223">
        <v>4.1360000000000001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135</v>
      </c>
      <c r="AT201" s="231" t="s">
        <v>131</v>
      </c>
      <c r="AU201" s="231" t="s">
        <v>83</v>
      </c>
      <c r="AY201" s="17" t="s">
        <v>129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81</v>
      </c>
      <c r="BK201" s="232">
        <f>ROUND(I201*H201,2)</f>
        <v>0</v>
      </c>
      <c r="BL201" s="17" t="s">
        <v>135</v>
      </c>
      <c r="BM201" s="231" t="s">
        <v>274</v>
      </c>
    </row>
    <row r="202" s="13" customFormat="1">
      <c r="A202" s="13"/>
      <c r="B202" s="233"/>
      <c r="C202" s="234"/>
      <c r="D202" s="235" t="s">
        <v>144</v>
      </c>
      <c r="E202" s="236" t="s">
        <v>1</v>
      </c>
      <c r="F202" s="237" t="s">
        <v>275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144</v>
      </c>
      <c r="AU202" s="243" t="s">
        <v>83</v>
      </c>
      <c r="AV202" s="13" t="s">
        <v>81</v>
      </c>
      <c r="AW202" s="13" t="s">
        <v>30</v>
      </c>
      <c r="AX202" s="13" t="s">
        <v>73</v>
      </c>
      <c r="AY202" s="243" t="s">
        <v>129</v>
      </c>
    </row>
    <row r="203" s="14" customFormat="1">
      <c r="A203" s="14"/>
      <c r="B203" s="244"/>
      <c r="C203" s="245"/>
      <c r="D203" s="235" t="s">
        <v>144</v>
      </c>
      <c r="E203" s="246" t="s">
        <v>1</v>
      </c>
      <c r="F203" s="247" t="s">
        <v>276</v>
      </c>
      <c r="G203" s="245"/>
      <c r="H203" s="248">
        <v>3.0099999999999998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144</v>
      </c>
      <c r="AU203" s="254" t="s">
        <v>83</v>
      </c>
      <c r="AV203" s="14" t="s">
        <v>83</v>
      </c>
      <c r="AW203" s="14" t="s">
        <v>30</v>
      </c>
      <c r="AX203" s="14" t="s">
        <v>73</v>
      </c>
      <c r="AY203" s="254" t="s">
        <v>129</v>
      </c>
    </row>
    <row r="204" s="13" customFormat="1">
      <c r="A204" s="13"/>
      <c r="B204" s="233"/>
      <c r="C204" s="234"/>
      <c r="D204" s="235" t="s">
        <v>144</v>
      </c>
      <c r="E204" s="236" t="s">
        <v>1</v>
      </c>
      <c r="F204" s="237" t="s">
        <v>277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144</v>
      </c>
      <c r="AU204" s="243" t="s">
        <v>83</v>
      </c>
      <c r="AV204" s="13" t="s">
        <v>81</v>
      </c>
      <c r="AW204" s="13" t="s">
        <v>30</v>
      </c>
      <c r="AX204" s="13" t="s">
        <v>73</v>
      </c>
      <c r="AY204" s="243" t="s">
        <v>129</v>
      </c>
    </row>
    <row r="205" s="14" customFormat="1">
      <c r="A205" s="14"/>
      <c r="B205" s="244"/>
      <c r="C205" s="245"/>
      <c r="D205" s="235" t="s">
        <v>144</v>
      </c>
      <c r="E205" s="246" t="s">
        <v>1</v>
      </c>
      <c r="F205" s="247" t="s">
        <v>278</v>
      </c>
      <c r="G205" s="245"/>
      <c r="H205" s="248">
        <v>1.1259999999999999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144</v>
      </c>
      <c r="AU205" s="254" t="s">
        <v>83</v>
      </c>
      <c r="AV205" s="14" t="s">
        <v>83</v>
      </c>
      <c r="AW205" s="14" t="s">
        <v>30</v>
      </c>
      <c r="AX205" s="14" t="s">
        <v>73</v>
      </c>
      <c r="AY205" s="254" t="s">
        <v>129</v>
      </c>
    </row>
    <row r="206" s="15" customFormat="1">
      <c r="A206" s="15"/>
      <c r="B206" s="255"/>
      <c r="C206" s="256"/>
      <c r="D206" s="235" t="s">
        <v>144</v>
      </c>
      <c r="E206" s="257" t="s">
        <v>1</v>
      </c>
      <c r="F206" s="258" t="s">
        <v>149</v>
      </c>
      <c r="G206" s="256"/>
      <c r="H206" s="259">
        <v>4.1359999999999992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144</v>
      </c>
      <c r="AU206" s="265" t="s">
        <v>83</v>
      </c>
      <c r="AV206" s="15" t="s">
        <v>135</v>
      </c>
      <c r="AW206" s="15" t="s">
        <v>30</v>
      </c>
      <c r="AX206" s="15" t="s">
        <v>81</v>
      </c>
      <c r="AY206" s="265" t="s">
        <v>129</v>
      </c>
    </row>
    <row r="207" s="2" customFormat="1" ht="16.5" customHeight="1">
      <c r="A207" s="38"/>
      <c r="B207" s="39"/>
      <c r="C207" s="219" t="s">
        <v>279</v>
      </c>
      <c r="D207" s="219" t="s">
        <v>131</v>
      </c>
      <c r="E207" s="220" t="s">
        <v>280</v>
      </c>
      <c r="F207" s="221" t="s">
        <v>281</v>
      </c>
      <c r="G207" s="222" t="s">
        <v>166</v>
      </c>
      <c r="H207" s="223">
        <v>20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38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135</v>
      </c>
      <c r="AT207" s="231" t="s">
        <v>131</v>
      </c>
      <c r="AU207" s="231" t="s">
        <v>83</v>
      </c>
      <c r="AY207" s="17" t="s">
        <v>129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81</v>
      </c>
      <c r="BK207" s="232">
        <f>ROUND(I207*H207,2)</f>
        <v>0</v>
      </c>
      <c r="BL207" s="17" t="s">
        <v>135</v>
      </c>
      <c r="BM207" s="231" t="s">
        <v>282</v>
      </c>
    </row>
    <row r="208" s="2" customFormat="1" ht="16.5" customHeight="1">
      <c r="A208" s="38"/>
      <c r="B208" s="39"/>
      <c r="C208" s="219" t="s">
        <v>283</v>
      </c>
      <c r="D208" s="219" t="s">
        <v>131</v>
      </c>
      <c r="E208" s="220" t="s">
        <v>284</v>
      </c>
      <c r="F208" s="221" t="s">
        <v>285</v>
      </c>
      <c r="G208" s="222" t="s">
        <v>166</v>
      </c>
      <c r="H208" s="223">
        <v>20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38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135</v>
      </c>
      <c r="AT208" s="231" t="s">
        <v>131</v>
      </c>
      <c r="AU208" s="231" t="s">
        <v>83</v>
      </c>
      <c r="AY208" s="17" t="s">
        <v>129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81</v>
      </c>
      <c r="BK208" s="232">
        <f>ROUND(I208*H208,2)</f>
        <v>0</v>
      </c>
      <c r="BL208" s="17" t="s">
        <v>135</v>
      </c>
      <c r="BM208" s="231" t="s">
        <v>286</v>
      </c>
    </row>
    <row r="209" s="12" customFormat="1" ht="22.8" customHeight="1">
      <c r="A209" s="12"/>
      <c r="B209" s="203"/>
      <c r="C209" s="204"/>
      <c r="D209" s="205" t="s">
        <v>72</v>
      </c>
      <c r="E209" s="217" t="s">
        <v>175</v>
      </c>
      <c r="F209" s="217" t="s">
        <v>287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SUM(P210:P232)</f>
        <v>0</v>
      </c>
      <c r="Q209" s="211"/>
      <c r="R209" s="212">
        <f>SUM(R210:R232)</f>
        <v>24.550094399999999</v>
      </c>
      <c r="S209" s="211"/>
      <c r="T209" s="213">
        <f>SUM(T210:T232)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81</v>
      </c>
      <c r="AT209" s="215" t="s">
        <v>72</v>
      </c>
      <c r="AU209" s="215" t="s">
        <v>81</v>
      </c>
      <c r="AY209" s="214" t="s">
        <v>129</v>
      </c>
      <c r="BK209" s="216">
        <f>SUM(BK210:BK232)</f>
        <v>0</v>
      </c>
    </row>
    <row r="210" s="2" customFormat="1" ht="24.15" customHeight="1">
      <c r="A210" s="38"/>
      <c r="B210" s="39"/>
      <c r="C210" s="219" t="s">
        <v>288</v>
      </c>
      <c r="D210" s="219" t="s">
        <v>131</v>
      </c>
      <c r="E210" s="220" t="s">
        <v>289</v>
      </c>
      <c r="F210" s="221" t="s">
        <v>290</v>
      </c>
      <c r="G210" s="222" t="s">
        <v>166</v>
      </c>
      <c r="H210" s="223">
        <v>19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38</v>
      </c>
      <c r="O210" s="91"/>
      <c r="P210" s="229">
        <f>O210*H210</f>
        <v>0</v>
      </c>
      <c r="Q210" s="229">
        <v>0.20219000000000001</v>
      </c>
      <c r="R210" s="229">
        <f>Q210*H210</f>
        <v>3.8416100000000002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135</v>
      </c>
      <c r="AT210" s="231" t="s">
        <v>131</v>
      </c>
      <c r="AU210" s="231" t="s">
        <v>83</v>
      </c>
      <c r="AY210" s="17" t="s">
        <v>129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81</v>
      </c>
      <c r="BK210" s="232">
        <f>ROUND(I210*H210,2)</f>
        <v>0</v>
      </c>
      <c r="BL210" s="17" t="s">
        <v>135</v>
      </c>
      <c r="BM210" s="231" t="s">
        <v>291</v>
      </c>
    </row>
    <row r="211" s="2" customFormat="1" ht="24.15" customHeight="1">
      <c r="A211" s="38"/>
      <c r="B211" s="39"/>
      <c r="C211" s="266" t="s">
        <v>292</v>
      </c>
      <c r="D211" s="266" t="s">
        <v>215</v>
      </c>
      <c r="E211" s="267" t="s">
        <v>293</v>
      </c>
      <c r="F211" s="268" t="s">
        <v>294</v>
      </c>
      <c r="G211" s="269" t="s">
        <v>166</v>
      </c>
      <c r="H211" s="270">
        <v>19.379999999999999</v>
      </c>
      <c r="I211" s="271"/>
      <c r="J211" s="272">
        <f>ROUND(I211*H211,2)</f>
        <v>0</v>
      </c>
      <c r="K211" s="273"/>
      <c r="L211" s="274"/>
      <c r="M211" s="275" t="s">
        <v>1</v>
      </c>
      <c r="N211" s="276" t="s">
        <v>38</v>
      </c>
      <c r="O211" s="91"/>
      <c r="P211" s="229">
        <f>O211*H211</f>
        <v>0</v>
      </c>
      <c r="Q211" s="229">
        <v>0.048300000000000003</v>
      </c>
      <c r="R211" s="229">
        <f>Q211*H211</f>
        <v>0.93605400000000005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168</v>
      </c>
      <c r="AT211" s="231" t="s">
        <v>215</v>
      </c>
      <c r="AU211" s="231" t="s">
        <v>83</v>
      </c>
      <c r="AY211" s="17" t="s">
        <v>129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81</v>
      </c>
      <c r="BK211" s="232">
        <f>ROUND(I211*H211,2)</f>
        <v>0</v>
      </c>
      <c r="BL211" s="17" t="s">
        <v>135</v>
      </c>
      <c r="BM211" s="231" t="s">
        <v>295</v>
      </c>
    </row>
    <row r="212" s="14" customFormat="1">
      <c r="A212" s="14"/>
      <c r="B212" s="244"/>
      <c r="C212" s="245"/>
      <c r="D212" s="235" t="s">
        <v>144</v>
      </c>
      <c r="E212" s="246" t="s">
        <v>1</v>
      </c>
      <c r="F212" s="247" t="s">
        <v>296</v>
      </c>
      <c r="G212" s="245"/>
      <c r="H212" s="248">
        <v>19.379999999999999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144</v>
      </c>
      <c r="AU212" s="254" t="s">
        <v>83</v>
      </c>
      <c r="AV212" s="14" t="s">
        <v>83</v>
      </c>
      <c r="AW212" s="14" t="s">
        <v>30</v>
      </c>
      <c r="AX212" s="14" t="s">
        <v>81</v>
      </c>
      <c r="AY212" s="254" t="s">
        <v>129</v>
      </c>
    </row>
    <row r="213" s="2" customFormat="1" ht="33" customHeight="1">
      <c r="A213" s="38"/>
      <c r="B213" s="39"/>
      <c r="C213" s="219" t="s">
        <v>297</v>
      </c>
      <c r="D213" s="219" t="s">
        <v>131</v>
      </c>
      <c r="E213" s="220" t="s">
        <v>298</v>
      </c>
      <c r="F213" s="221" t="s">
        <v>299</v>
      </c>
      <c r="G213" s="222" t="s">
        <v>166</v>
      </c>
      <c r="H213" s="223">
        <v>50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38</v>
      </c>
      <c r="O213" s="91"/>
      <c r="P213" s="229">
        <f>O213*H213</f>
        <v>0</v>
      </c>
      <c r="Q213" s="229">
        <v>0.15540000000000001</v>
      </c>
      <c r="R213" s="229">
        <f>Q213*H213</f>
        <v>7.7700000000000005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135</v>
      </c>
      <c r="AT213" s="231" t="s">
        <v>131</v>
      </c>
      <c r="AU213" s="231" t="s">
        <v>83</v>
      </c>
      <c r="AY213" s="17" t="s">
        <v>129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81</v>
      </c>
      <c r="BK213" s="232">
        <f>ROUND(I213*H213,2)</f>
        <v>0</v>
      </c>
      <c r="BL213" s="17" t="s">
        <v>135</v>
      </c>
      <c r="BM213" s="231" t="s">
        <v>300</v>
      </c>
    </row>
    <row r="214" s="14" customFormat="1">
      <c r="A214" s="14"/>
      <c r="B214" s="244"/>
      <c r="C214" s="245"/>
      <c r="D214" s="235" t="s">
        <v>144</v>
      </c>
      <c r="E214" s="246" t="s">
        <v>1</v>
      </c>
      <c r="F214" s="247" t="s">
        <v>301</v>
      </c>
      <c r="G214" s="245"/>
      <c r="H214" s="248">
        <v>50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144</v>
      </c>
      <c r="AU214" s="254" t="s">
        <v>83</v>
      </c>
      <c r="AV214" s="14" t="s">
        <v>83</v>
      </c>
      <c r="AW214" s="14" t="s">
        <v>30</v>
      </c>
      <c r="AX214" s="14" t="s">
        <v>81</v>
      </c>
      <c r="AY214" s="254" t="s">
        <v>129</v>
      </c>
    </row>
    <row r="215" s="2" customFormat="1" ht="16.5" customHeight="1">
      <c r="A215" s="38"/>
      <c r="B215" s="39"/>
      <c r="C215" s="266" t="s">
        <v>302</v>
      </c>
      <c r="D215" s="266" t="s">
        <v>215</v>
      </c>
      <c r="E215" s="267" t="s">
        <v>303</v>
      </c>
      <c r="F215" s="268" t="s">
        <v>304</v>
      </c>
      <c r="G215" s="269" t="s">
        <v>166</v>
      </c>
      <c r="H215" s="270">
        <v>42.840000000000003</v>
      </c>
      <c r="I215" s="271"/>
      <c r="J215" s="272">
        <f>ROUND(I215*H215,2)</f>
        <v>0</v>
      </c>
      <c r="K215" s="273"/>
      <c r="L215" s="274"/>
      <c r="M215" s="275" t="s">
        <v>1</v>
      </c>
      <c r="N215" s="276" t="s">
        <v>38</v>
      </c>
      <c r="O215" s="91"/>
      <c r="P215" s="229">
        <f>O215*H215</f>
        <v>0</v>
      </c>
      <c r="Q215" s="229">
        <v>0.080000000000000002</v>
      </c>
      <c r="R215" s="229">
        <f>Q215*H215</f>
        <v>3.4272000000000005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168</v>
      </c>
      <c r="AT215" s="231" t="s">
        <v>215</v>
      </c>
      <c r="AU215" s="231" t="s">
        <v>83</v>
      </c>
      <c r="AY215" s="17" t="s">
        <v>129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81</v>
      </c>
      <c r="BK215" s="232">
        <f>ROUND(I215*H215,2)</f>
        <v>0</v>
      </c>
      <c r="BL215" s="17" t="s">
        <v>135</v>
      </c>
      <c r="BM215" s="231" t="s">
        <v>305</v>
      </c>
    </row>
    <row r="216" s="14" customFormat="1">
      <c r="A216" s="14"/>
      <c r="B216" s="244"/>
      <c r="C216" s="245"/>
      <c r="D216" s="235" t="s">
        <v>144</v>
      </c>
      <c r="E216" s="246" t="s">
        <v>1</v>
      </c>
      <c r="F216" s="247" t="s">
        <v>306</v>
      </c>
      <c r="G216" s="245"/>
      <c r="H216" s="248">
        <v>42.840000000000003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144</v>
      </c>
      <c r="AU216" s="254" t="s">
        <v>83</v>
      </c>
      <c r="AV216" s="14" t="s">
        <v>83</v>
      </c>
      <c r="AW216" s="14" t="s">
        <v>30</v>
      </c>
      <c r="AX216" s="14" t="s">
        <v>81</v>
      </c>
      <c r="AY216" s="254" t="s">
        <v>129</v>
      </c>
    </row>
    <row r="217" s="2" customFormat="1" ht="24.15" customHeight="1">
      <c r="A217" s="38"/>
      <c r="B217" s="39"/>
      <c r="C217" s="266" t="s">
        <v>307</v>
      </c>
      <c r="D217" s="266" t="s">
        <v>215</v>
      </c>
      <c r="E217" s="267" t="s">
        <v>308</v>
      </c>
      <c r="F217" s="268" t="s">
        <v>309</v>
      </c>
      <c r="G217" s="269" t="s">
        <v>166</v>
      </c>
      <c r="H217" s="270">
        <v>8.1600000000000001</v>
      </c>
      <c r="I217" s="271"/>
      <c r="J217" s="272">
        <f>ROUND(I217*H217,2)</f>
        <v>0</v>
      </c>
      <c r="K217" s="273"/>
      <c r="L217" s="274"/>
      <c r="M217" s="275" t="s">
        <v>1</v>
      </c>
      <c r="N217" s="276" t="s">
        <v>38</v>
      </c>
      <c r="O217" s="91"/>
      <c r="P217" s="229">
        <f>O217*H217</f>
        <v>0</v>
      </c>
      <c r="Q217" s="229">
        <v>0.065670000000000006</v>
      </c>
      <c r="R217" s="229">
        <f>Q217*H217</f>
        <v>0.5358672000000001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168</v>
      </c>
      <c r="AT217" s="231" t="s">
        <v>215</v>
      </c>
      <c r="AU217" s="231" t="s">
        <v>83</v>
      </c>
      <c r="AY217" s="17" t="s">
        <v>129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81</v>
      </c>
      <c r="BK217" s="232">
        <f>ROUND(I217*H217,2)</f>
        <v>0</v>
      </c>
      <c r="BL217" s="17" t="s">
        <v>135</v>
      </c>
      <c r="BM217" s="231" t="s">
        <v>310</v>
      </c>
    </row>
    <row r="218" s="14" customFormat="1">
      <c r="A218" s="14"/>
      <c r="B218" s="244"/>
      <c r="C218" s="245"/>
      <c r="D218" s="235" t="s">
        <v>144</v>
      </c>
      <c r="E218" s="246" t="s">
        <v>1</v>
      </c>
      <c r="F218" s="247" t="s">
        <v>311</v>
      </c>
      <c r="G218" s="245"/>
      <c r="H218" s="248">
        <v>8.1600000000000001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144</v>
      </c>
      <c r="AU218" s="254" t="s">
        <v>83</v>
      </c>
      <c r="AV218" s="14" t="s">
        <v>83</v>
      </c>
      <c r="AW218" s="14" t="s">
        <v>30</v>
      </c>
      <c r="AX218" s="14" t="s">
        <v>81</v>
      </c>
      <c r="AY218" s="254" t="s">
        <v>129</v>
      </c>
    </row>
    <row r="219" s="2" customFormat="1" ht="33" customHeight="1">
      <c r="A219" s="38"/>
      <c r="B219" s="39"/>
      <c r="C219" s="219" t="s">
        <v>312</v>
      </c>
      <c r="D219" s="219" t="s">
        <v>131</v>
      </c>
      <c r="E219" s="220" t="s">
        <v>313</v>
      </c>
      <c r="F219" s="221" t="s">
        <v>314</v>
      </c>
      <c r="G219" s="222" t="s">
        <v>166</v>
      </c>
      <c r="H219" s="223">
        <v>18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38</v>
      </c>
      <c r="O219" s="91"/>
      <c r="P219" s="229">
        <f>O219*H219</f>
        <v>0</v>
      </c>
      <c r="Q219" s="229">
        <v>0.1295</v>
      </c>
      <c r="R219" s="229">
        <f>Q219*H219</f>
        <v>2.331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135</v>
      </c>
      <c r="AT219" s="231" t="s">
        <v>131</v>
      </c>
      <c r="AU219" s="231" t="s">
        <v>83</v>
      </c>
      <c r="AY219" s="17" t="s">
        <v>129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81</v>
      </c>
      <c r="BK219" s="232">
        <f>ROUND(I219*H219,2)</f>
        <v>0</v>
      </c>
      <c r="BL219" s="17" t="s">
        <v>135</v>
      </c>
      <c r="BM219" s="231" t="s">
        <v>315</v>
      </c>
    </row>
    <row r="220" s="2" customFormat="1" ht="16.5" customHeight="1">
      <c r="A220" s="38"/>
      <c r="B220" s="39"/>
      <c r="C220" s="266" t="s">
        <v>242</v>
      </c>
      <c r="D220" s="266" t="s">
        <v>215</v>
      </c>
      <c r="E220" s="267" t="s">
        <v>316</v>
      </c>
      <c r="F220" s="268" t="s">
        <v>317</v>
      </c>
      <c r="G220" s="269" t="s">
        <v>166</v>
      </c>
      <c r="H220" s="270">
        <v>18.359999999999999</v>
      </c>
      <c r="I220" s="271"/>
      <c r="J220" s="272">
        <f>ROUND(I220*H220,2)</f>
        <v>0</v>
      </c>
      <c r="K220" s="273"/>
      <c r="L220" s="274"/>
      <c r="M220" s="275" t="s">
        <v>1</v>
      </c>
      <c r="N220" s="276" t="s">
        <v>38</v>
      </c>
      <c r="O220" s="91"/>
      <c r="P220" s="229">
        <f>O220*H220</f>
        <v>0</v>
      </c>
      <c r="Q220" s="229">
        <v>0.056120000000000003</v>
      </c>
      <c r="R220" s="229">
        <f>Q220*H220</f>
        <v>1.0303632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168</v>
      </c>
      <c r="AT220" s="231" t="s">
        <v>215</v>
      </c>
      <c r="AU220" s="231" t="s">
        <v>83</v>
      </c>
      <c r="AY220" s="17" t="s">
        <v>129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81</v>
      </c>
      <c r="BK220" s="232">
        <f>ROUND(I220*H220,2)</f>
        <v>0</v>
      </c>
      <c r="BL220" s="17" t="s">
        <v>135</v>
      </c>
      <c r="BM220" s="231" t="s">
        <v>318</v>
      </c>
    </row>
    <row r="221" s="14" customFormat="1">
      <c r="A221" s="14"/>
      <c r="B221" s="244"/>
      <c r="C221" s="245"/>
      <c r="D221" s="235" t="s">
        <v>144</v>
      </c>
      <c r="E221" s="246" t="s">
        <v>1</v>
      </c>
      <c r="F221" s="247" t="s">
        <v>319</v>
      </c>
      <c r="G221" s="245"/>
      <c r="H221" s="248">
        <v>18.359999999999999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144</v>
      </c>
      <c r="AU221" s="254" t="s">
        <v>83</v>
      </c>
      <c r="AV221" s="14" t="s">
        <v>83</v>
      </c>
      <c r="AW221" s="14" t="s">
        <v>30</v>
      </c>
      <c r="AX221" s="14" t="s">
        <v>81</v>
      </c>
      <c r="AY221" s="254" t="s">
        <v>129</v>
      </c>
    </row>
    <row r="222" s="2" customFormat="1" ht="24.15" customHeight="1">
      <c r="A222" s="38"/>
      <c r="B222" s="39"/>
      <c r="C222" s="219" t="s">
        <v>320</v>
      </c>
      <c r="D222" s="219" t="s">
        <v>131</v>
      </c>
      <c r="E222" s="220" t="s">
        <v>321</v>
      </c>
      <c r="F222" s="221" t="s">
        <v>322</v>
      </c>
      <c r="G222" s="222" t="s">
        <v>166</v>
      </c>
      <c r="H222" s="223">
        <v>56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38</v>
      </c>
      <c r="O222" s="91"/>
      <c r="P222" s="229">
        <f>O222*H222</f>
        <v>0</v>
      </c>
      <c r="Q222" s="229">
        <v>0.0043</v>
      </c>
      <c r="R222" s="229">
        <f>Q222*H222</f>
        <v>0.24080000000000001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135</v>
      </c>
      <c r="AT222" s="231" t="s">
        <v>131</v>
      </c>
      <c r="AU222" s="231" t="s">
        <v>83</v>
      </c>
      <c r="AY222" s="17" t="s">
        <v>129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81</v>
      </c>
      <c r="BK222" s="232">
        <f>ROUND(I222*H222,2)</f>
        <v>0</v>
      </c>
      <c r="BL222" s="17" t="s">
        <v>135</v>
      </c>
      <c r="BM222" s="231" t="s">
        <v>323</v>
      </c>
    </row>
    <row r="223" s="13" customFormat="1">
      <c r="A223" s="13"/>
      <c r="B223" s="233"/>
      <c r="C223" s="234"/>
      <c r="D223" s="235" t="s">
        <v>144</v>
      </c>
      <c r="E223" s="236" t="s">
        <v>1</v>
      </c>
      <c r="F223" s="237" t="s">
        <v>324</v>
      </c>
      <c r="G223" s="234"/>
      <c r="H223" s="236" t="s">
        <v>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144</v>
      </c>
      <c r="AU223" s="243" t="s">
        <v>83</v>
      </c>
      <c r="AV223" s="13" t="s">
        <v>81</v>
      </c>
      <c r="AW223" s="13" t="s">
        <v>30</v>
      </c>
      <c r="AX223" s="13" t="s">
        <v>73</v>
      </c>
      <c r="AY223" s="243" t="s">
        <v>129</v>
      </c>
    </row>
    <row r="224" s="14" customFormat="1">
      <c r="A224" s="14"/>
      <c r="B224" s="244"/>
      <c r="C224" s="245"/>
      <c r="D224" s="235" t="s">
        <v>144</v>
      </c>
      <c r="E224" s="246" t="s">
        <v>1</v>
      </c>
      <c r="F224" s="247" t="s">
        <v>325</v>
      </c>
      <c r="G224" s="245"/>
      <c r="H224" s="248">
        <v>56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144</v>
      </c>
      <c r="AU224" s="254" t="s">
        <v>83</v>
      </c>
      <c r="AV224" s="14" t="s">
        <v>83</v>
      </c>
      <c r="AW224" s="14" t="s">
        <v>30</v>
      </c>
      <c r="AX224" s="14" t="s">
        <v>81</v>
      </c>
      <c r="AY224" s="254" t="s">
        <v>129</v>
      </c>
    </row>
    <row r="225" s="2" customFormat="1" ht="24.15" customHeight="1">
      <c r="A225" s="38"/>
      <c r="B225" s="39"/>
      <c r="C225" s="219" t="s">
        <v>326</v>
      </c>
      <c r="D225" s="219" t="s">
        <v>131</v>
      </c>
      <c r="E225" s="220" t="s">
        <v>327</v>
      </c>
      <c r="F225" s="221" t="s">
        <v>328</v>
      </c>
      <c r="G225" s="222" t="s">
        <v>166</v>
      </c>
      <c r="H225" s="223">
        <v>56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135</v>
      </c>
      <c r="AT225" s="231" t="s">
        <v>131</v>
      </c>
      <c r="AU225" s="231" t="s">
        <v>83</v>
      </c>
      <c r="AY225" s="17" t="s">
        <v>129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81</v>
      </c>
      <c r="BK225" s="232">
        <f>ROUND(I225*H225,2)</f>
        <v>0</v>
      </c>
      <c r="BL225" s="17" t="s">
        <v>135</v>
      </c>
      <c r="BM225" s="231" t="s">
        <v>329</v>
      </c>
    </row>
    <row r="226" s="2" customFormat="1" ht="24.15" customHeight="1">
      <c r="A226" s="38"/>
      <c r="B226" s="39"/>
      <c r="C226" s="219" t="s">
        <v>330</v>
      </c>
      <c r="D226" s="219" t="s">
        <v>131</v>
      </c>
      <c r="E226" s="220" t="s">
        <v>331</v>
      </c>
      <c r="F226" s="221" t="s">
        <v>332</v>
      </c>
      <c r="G226" s="222" t="s">
        <v>166</v>
      </c>
      <c r="H226" s="223">
        <v>20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38</v>
      </c>
      <c r="O226" s="91"/>
      <c r="P226" s="229">
        <f>O226*H226</f>
        <v>0</v>
      </c>
      <c r="Q226" s="229">
        <v>0.13095999999999999</v>
      </c>
      <c r="R226" s="229">
        <f>Q226*H226</f>
        <v>2.6191999999999998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135</v>
      </c>
      <c r="AT226" s="231" t="s">
        <v>131</v>
      </c>
      <c r="AU226" s="231" t="s">
        <v>83</v>
      </c>
      <c r="AY226" s="17" t="s">
        <v>129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81</v>
      </c>
      <c r="BK226" s="232">
        <f>ROUND(I226*H226,2)</f>
        <v>0</v>
      </c>
      <c r="BL226" s="17" t="s">
        <v>135</v>
      </c>
      <c r="BM226" s="231" t="s">
        <v>333</v>
      </c>
    </row>
    <row r="227" s="13" customFormat="1">
      <c r="A227" s="13"/>
      <c r="B227" s="233"/>
      <c r="C227" s="234"/>
      <c r="D227" s="235" t="s">
        <v>144</v>
      </c>
      <c r="E227" s="236" t="s">
        <v>1</v>
      </c>
      <c r="F227" s="237" t="s">
        <v>277</v>
      </c>
      <c r="G227" s="234"/>
      <c r="H227" s="236" t="s">
        <v>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144</v>
      </c>
      <c r="AU227" s="243" t="s">
        <v>83</v>
      </c>
      <c r="AV227" s="13" t="s">
        <v>81</v>
      </c>
      <c r="AW227" s="13" t="s">
        <v>30</v>
      </c>
      <c r="AX227" s="13" t="s">
        <v>73</v>
      </c>
      <c r="AY227" s="243" t="s">
        <v>129</v>
      </c>
    </row>
    <row r="228" s="14" customFormat="1">
      <c r="A228" s="14"/>
      <c r="B228" s="244"/>
      <c r="C228" s="245"/>
      <c r="D228" s="235" t="s">
        <v>144</v>
      </c>
      <c r="E228" s="246" t="s">
        <v>1</v>
      </c>
      <c r="F228" s="247" t="s">
        <v>234</v>
      </c>
      <c r="G228" s="245"/>
      <c r="H228" s="248">
        <v>20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144</v>
      </c>
      <c r="AU228" s="254" t="s">
        <v>83</v>
      </c>
      <c r="AV228" s="14" t="s">
        <v>83</v>
      </c>
      <c r="AW228" s="14" t="s">
        <v>30</v>
      </c>
      <c r="AX228" s="14" t="s">
        <v>81</v>
      </c>
      <c r="AY228" s="254" t="s">
        <v>129</v>
      </c>
    </row>
    <row r="229" s="2" customFormat="1" ht="21.75" customHeight="1">
      <c r="A229" s="38"/>
      <c r="B229" s="39"/>
      <c r="C229" s="266" t="s">
        <v>334</v>
      </c>
      <c r="D229" s="266" t="s">
        <v>215</v>
      </c>
      <c r="E229" s="267" t="s">
        <v>335</v>
      </c>
      <c r="F229" s="268" t="s">
        <v>336</v>
      </c>
      <c r="G229" s="269" t="s">
        <v>178</v>
      </c>
      <c r="H229" s="270">
        <v>20.199999999999999</v>
      </c>
      <c r="I229" s="271"/>
      <c r="J229" s="272">
        <f>ROUND(I229*H229,2)</f>
        <v>0</v>
      </c>
      <c r="K229" s="273"/>
      <c r="L229" s="274"/>
      <c r="M229" s="275" t="s">
        <v>1</v>
      </c>
      <c r="N229" s="276" t="s">
        <v>38</v>
      </c>
      <c r="O229" s="91"/>
      <c r="P229" s="229">
        <f>O229*H229</f>
        <v>0</v>
      </c>
      <c r="Q229" s="229">
        <v>0.068000000000000005</v>
      </c>
      <c r="R229" s="229">
        <f>Q229*H229</f>
        <v>1.3736000000000002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168</v>
      </c>
      <c r="AT229" s="231" t="s">
        <v>215</v>
      </c>
      <c r="AU229" s="231" t="s">
        <v>83</v>
      </c>
      <c r="AY229" s="17" t="s">
        <v>129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81</v>
      </c>
      <c r="BK229" s="232">
        <f>ROUND(I229*H229,2)</f>
        <v>0</v>
      </c>
      <c r="BL229" s="17" t="s">
        <v>135</v>
      </c>
      <c r="BM229" s="231" t="s">
        <v>337</v>
      </c>
    </row>
    <row r="230" s="14" customFormat="1">
      <c r="A230" s="14"/>
      <c r="B230" s="244"/>
      <c r="C230" s="245"/>
      <c r="D230" s="235" t="s">
        <v>144</v>
      </c>
      <c r="E230" s="246" t="s">
        <v>1</v>
      </c>
      <c r="F230" s="247" t="s">
        <v>338</v>
      </c>
      <c r="G230" s="245"/>
      <c r="H230" s="248">
        <v>20.199999999999999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144</v>
      </c>
      <c r="AU230" s="254" t="s">
        <v>83</v>
      </c>
      <c r="AV230" s="14" t="s">
        <v>83</v>
      </c>
      <c r="AW230" s="14" t="s">
        <v>30</v>
      </c>
      <c r="AX230" s="14" t="s">
        <v>81</v>
      </c>
      <c r="AY230" s="254" t="s">
        <v>129</v>
      </c>
    </row>
    <row r="231" s="2" customFormat="1" ht="16.5" customHeight="1">
      <c r="A231" s="38"/>
      <c r="B231" s="39"/>
      <c r="C231" s="266" t="s">
        <v>339</v>
      </c>
      <c r="D231" s="266" t="s">
        <v>215</v>
      </c>
      <c r="E231" s="267" t="s">
        <v>340</v>
      </c>
      <c r="F231" s="268" t="s">
        <v>341</v>
      </c>
      <c r="G231" s="269" t="s">
        <v>178</v>
      </c>
      <c r="H231" s="270">
        <v>40.399999999999999</v>
      </c>
      <c r="I231" s="271"/>
      <c r="J231" s="272">
        <f>ROUND(I231*H231,2)</f>
        <v>0</v>
      </c>
      <c r="K231" s="273"/>
      <c r="L231" s="274"/>
      <c r="M231" s="275" t="s">
        <v>1</v>
      </c>
      <c r="N231" s="276" t="s">
        <v>38</v>
      </c>
      <c r="O231" s="91"/>
      <c r="P231" s="229">
        <f>O231*H231</f>
        <v>0</v>
      </c>
      <c r="Q231" s="229">
        <v>0.010999999999999999</v>
      </c>
      <c r="R231" s="229">
        <f>Q231*H231</f>
        <v>0.44439999999999996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168</v>
      </c>
      <c r="AT231" s="231" t="s">
        <v>215</v>
      </c>
      <c r="AU231" s="231" t="s">
        <v>83</v>
      </c>
      <c r="AY231" s="17" t="s">
        <v>129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81</v>
      </c>
      <c r="BK231" s="232">
        <f>ROUND(I231*H231,2)</f>
        <v>0</v>
      </c>
      <c r="BL231" s="17" t="s">
        <v>135</v>
      </c>
      <c r="BM231" s="231" t="s">
        <v>342</v>
      </c>
    </row>
    <row r="232" s="14" customFormat="1">
      <c r="A232" s="14"/>
      <c r="B232" s="244"/>
      <c r="C232" s="245"/>
      <c r="D232" s="235" t="s">
        <v>144</v>
      </c>
      <c r="E232" s="246" t="s">
        <v>1</v>
      </c>
      <c r="F232" s="247" t="s">
        <v>343</v>
      </c>
      <c r="G232" s="245"/>
      <c r="H232" s="248">
        <v>40.399999999999999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144</v>
      </c>
      <c r="AU232" s="254" t="s">
        <v>83</v>
      </c>
      <c r="AV232" s="14" t="s">
        <v>83</v>
      </c>
      <c r="AW232" s="14" t="s">
        <v>30</v>
      </c>
      <c r="AX232" s="14" t="s">
        <v>81</v>
      </c>
      <c r="AY232" s="254" t="s">
        <v>129</v>
      </c>
    </row>
    <row r="233" s="12" customFormat="1" ht="22.8" customHeight="1">
      <c r="A233" s="12"/>
      <c r="B233" s="203"/>
      <c r="C233" s="204"/>
      <c r="D233" s="205" t="s">
        <v>72</v>
      </c>
      <c r="E233" s="217" t="s">
        <v>344</v>
      </c>
      <c r="F233" s="217" t="s">
        <v>345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SUM(P234:P242)</f>
        <v>0</v>
      </c>
      <c r="Q233" s="211"/>
      <c r="R233" s="212">
        <f>SUM(R234:R242)</f>
        <v>0</v>
      </c>
      <c r="S233" s="211"/>
      <c r="T233" s="213">
        <f>SUM(T234:T242)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81</v>
      </c>
      <c r="AT233" s="215" t="s">
        <v>72</v>
      </c>
      <c r="AU233" s="215" t="s">
        <v>81</v>
      </c>
      <c r="AY233" s="214" t="s">
        <v>129</v>
      </c>
      <c r="BK233" s="216">
        <f>SUM(BK234:BK242)</f>
        <v>0</v>
      </c>
    </row>
    <row r="234" s="2" customFormat="1" ht="16.5" customHeight="1">
      <c r="A234" s="38"/>
      <c r="B234" s="39"/>
      <c r="C234" s="219" t="s">
        <v>346</v>
      </c>
      <c r="D234" s="219" t="s">
        <v>131</v>
      </c>
      <c r="E234" s="220" t="s">
        <v>347</v>
      </c>
      <c r="F234" s="221" t="s">
        <v>348</v>
      </c>
      <c r="G234" s="222" t="s">
        <v>191</v>
      </c>
      <c r="H234" s="223">
        <v>88.825000000000003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38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135</v>
      </c>
      <c r="AT234" s="231" t="s">
        <v>131</v>
      </c>
      <c r="AU234" s="231" t="s">
        <v>83</v>
      </c>
      <c r="AY234" s="17" t="s">
        <v>129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81</v>
      </c>
      <c r="BK234" s="232">
        <f>ROUND(I234*H234,2)</f>
        <v>0</v>
      </c>
      <c r="BL234" s="17" t="s">
        <v>135</v>
      </c>
      <c r="BM234" s="231" t="s">
        <v>349</v>
      </c>
    </row>
    <row r="235" s="2" customFormat="1" ht="24.15" customHeight="1">
      <c r="A235" s="38"/>
      <c r="B235" s="39"/>
      <c r="C235" s="219" t="s">
        <v>350</v>
      </c>
      <c r="D235" s="219" t="s">
        <v>131</v>
      </c>
      <c r="E235" s="220" t="s">
        <v>351</v>
      </c>
      <c r="F235" s="221" t="s">
        <v>352</v>
      </c>
      <c r="G235" s="222" t="s">
        <v>191</v>
      </c>
      <c r="H235" s="223">
        <v>532.95000000000005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38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135</v>
      </c>
      <c r="AT235" s="231" t="s">
        <v>131</v>
      </c>
      <c r="AU235" s="231" t="s">
        <v>83</v>
      </c>
      <c r="AY235" s="17" t="s">
        <v>129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81</v>
      </c>
      <c r="BK235" s="232">
        <f>ROUND(I235*H235,2)</f>
        <v>0</v>
      </c>
      <c r="BL235" s="17" t="s">
        <v>135</v>
      </c>
      <c r="BM235" s="231" t="s">
        <v>353</v>
      </c>
    </row>
    <row r="236" s="14" customFormat="1">
      <c r="A236" s="14"/>
      <c r="B236" s="244"/>
      <c r="C236" s="245"/>
      <c r="D236" s="235" t="s">
        <v>144</v>
      </c>
      <c r="E236" s="245"/>
      <c r="F236" s="247" t="s">
        <v>354</v>
      </c>
      <c r="G236" s="245"/>
      <c r="H236" s="248">
        <v>532.95000000000005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144</v>
      </c>
      <c r="AU236" s="254" t="s">
        <v>83</v>
      </c>
      <c r="AV236" s="14" t="s">
        <v>83</v>
      </c>
      <c r="AW236" s="14" t="s">
        <v>4</v>
      </c>
      <c r="AX236" s="14" t="s">
        <v>81</v>
      </c>
      <c r="AY236" s="254" t="s">
        <v>129</v>
      </c>
    </row>
    <row r="237" s="2" customFormat="1" ht="37.8" customHeight="1">
      <c r="A237" s="38"/>
      <c r="B237" s="39"/>
      <c r="C237" s="219" t="s">
        <v>355</v>
      </c>
      <c r="D237" s="219" t="s">
        <v>131</v>
      </c>
      <c r="E237" s="220" t="s">
        <v>356</v>
      </c>
      <c r="F237" s="221" t="s">
        <v>357</v>
      </c>
      <c r="G237" s="222" t="s">
        <v>191</v>
      </c>
      <c r="H237" s="223">
        <v>43.430999999999997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135</v>
      </c>
      <c r="AT237" s="231" t="s">
        <v>131</v>
      </c>
      <c r="AU237" s="231" t="s">
        <v>83</v>
      </c>
      <c r="AY237" s="17" t="s">
        <v>129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81</v>
      </c>
      <c r="BK237" s="232">
        <f>ROUND(I237*H237,2)</f>
        <v>0</v>
      </c>
      <c r="BL237" s="17" t="s">
        <v>135</v>
      </c>
      <c r="BM237" s="231" t="s">
        <v>358</v>
      </c>
    </row>
    <row r="238" s="14" customFormat="1">
      <c r="A238" s="14"/>
      <c r="B238" s="244"/>
      <c r="C238" s="245"/>
      <c r="D238" s="235" t="s">
        <v>144</v>
      </c>
      <c r="E238" s="246" t="s">
        <v>1</v>
      </c>
      <c r="F238" s="247" t="s">
        <v>359</v>
      </c>
      <c r="G238" s="245"/>
      <c r="H238" s="248">
        <v>43.430999999999997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144</v>
      </c>
      <c r="AU238" s="254" t="s">
        <v>83</v>
      </c>
      <c r="AV238" s="14" t="s">
        <v>83</v>
      </c>
      <c r="AW238" s="14" t="s">
        <v>30</v>
      </c>
      <c r="AX238" s="14" t="s">
        <v>81</v>
      </c>
      <c r="AY238" s="254" t="s">
        <v>129</v>
      </c>
    </row>
    <row r="239" s="2" customFormat="1" ht="44.25" customHeight="1">
      <c r="A239" s="38"/>
      <c r="B239" s="39"/>
      <c r="C239" s="219" t="s">
        <v>360</v>
      </c>
      <c r="D239" s="219" t="s">
        <v>131</v>
      </c>
      <c r="E239" s="220" t="s">
        <v>361</v>
      </c>
      <c r="F239" s="221" t="s">
        <v>362</v>
      </c>
      <c r="G239" s="222" t="s">
        <v>191</v>
      </c>
      <c r="H239" s="223">
        <v>39.390000000000001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38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135</v>
      </c>
      <c r="AT239" s="231" t="s">
        <v>131</v>
      </c>
      <c r="AU239" s="231" t="s">
        <v>83</v>
      </c>
      <c r="AY239" s="17" t="s">
        <v>129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81</v>
      </c>
      <c r="BK239" s="232">
        <f>ROUND(I239*H239,2)</f>
        <v>0</v>
      </c>
      <c r="BL239" s="17" t="s">
        <v>135</v>
      </c>
      <c r="BM239" s="231" t="s">
        <v>363</v>
      </c>
    </row>
    <row r="240" s="14" customFormat="1">
      <c r="A240" s="14"/>
      <c r="B240" s="244"/>
      <c r="C240" s="245"/>
      <c r="D240" s="235" t="s">
        <v>144</v>
      </c>
      <c r="E240" s="246" t="s">
        <v>1</v>
      </c>
      <c r="F240" s="247" t="s">
        <v>364</v>
      </c>
      <c r="G240" s="245"/>
      <c r="H240" s="248">
        <v>39.390000000000001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144</v>
      </c>
      <c r="AU240" s="254" t="s">
        <v>83</v>
      </c>
      <c r="AV240" s="14" t="s">
        <v>83</v>
      </c>
      <c r="AW240" s="14" t="s">
        <v>30</v>
      </c>
      <c r="AX240" s="14" t="s">
        <v>81</v>
      </c>
      <c r="AY240" s="254" t="s">
        <v>129</v>
      </c>
    </row>
    <row r="241" s="2" customFormat="1" ht="44.25" customHeight="1">
      <c r="A241" s="38"/>
      <c r="B241" s="39"/>
      <c r="C241" s="219" t="s">
        <v>365</v>
      </c>
      <c r="D241" s="219" t="s">
        <v>131</v>
      </c>
      <c r="E241" s="220" t="s">
        <v>366</v>
      </c>
      <c r="F241" s="221" t="s">
        <v>367</v>
      </c>
      <c r="G241" s="222" t="s">
        <v>191</v>
      </c>
      <c r="H241" s="223">
        <v>6.0039999999999996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38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135</v>
      </c>
      <c r="AT241" s="231" t="s">
        <v>131</v>
      </c>
      <c r="AU241" s="231" t="s">
        <v>83</v>
      </c>
      <c r="AY241" s="17" t="s">
        <v>129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81</v>
      </c>
      <c r="BK241" s="232">
        <f>ROUND(I241*H241,2)</f>
        <v>0</v>
      </c>
      <c r="BL241" s="17" t="s">
        <v>135</v>
      </c>
      <c r="BM241" s="231" t="s">
        <v>368</v>
      </c>
    </row>
    <row r="242" s="14" customFormat="1">
      <c r="A242" s="14"/>
      <c r="B242" s="244"/>
      <c r="C242" s="245"/>
      <c r="D242" s="235" t="s">
        <v>144</v>
      </c>
      <c r="E242" s="246" t="s">
        <v>1</v>
      </c>
      <c r="F242" s="247" t="s">
        <v>369</v>
      </c>
      <c r="G242" s="245"/>
      <c r="H242" s="248">
        <v>6.0039999999999996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144</v>
      </c>
      <c r="AU242" s="254" t="s">
        <v>83</v>
      </c>
      <c r="AV242" s="14" t="s">
        <v>83</v>
      </c>
      <c r="AW242" s="14" t="s">
        <v>30</v>
      </c>
      <c r="AX242" s="14" t="s">
        <v>81</v>
      </c>
      <c r="AY242" s="254" t="s">
        <v>129</v>
      </c>
    </row>
    <row r="243" s="12" customFormat="1" ht="22.8" customHeight="1">
      <c r="A243" s="12"/>
      <c r="B243" s="203"/>
      <c r="C243" s="204"/>
      <c r="D243" s="205" t="s">
        <v>72</v>
      </c>
      <c r="E243" s="217" t="s">
        <v>370</v>
      </c>
      <c r="F243" s="217" t="s">
        <v>371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P244</f>
        <v>0</v>
      </c>
      <c r="Q243" s="211"/>
      <c r="R243" s="212">
        <f>R244</f>
        <v>0</v>
      </c>
      <c r="S243" s="211"/>
      <c r="T243" s="213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81</v>
      </c>
      <c r="AT243" s="215" t="s">
        <v>72</v>
      </c>
      <c r="AU243" s="215" t="s">
        <v>81</v>
      </c>
      <c r="AY243" s="214" t="s">
        <v>129</v>
      </c>
      <c r="BK243" s="216">
        <f>BK244</f>
        <v>0</v>
      </c>
    </row>
    <row r="244" s="2" customFormat="1" ht="24.15" customHeight="1">
      <c r="A244" s="38"/>
      <c r="B244" s="39"/>
      <c r="C244" s="219" t="s">
        <v>372</v>
      </c>
      <c r="D244" s="219" t="s">
        <v>131</v>
      </c>
      <c r="E244" s="220" t="s">
        <v>373</v>
      </c>
      <c r="F244" s="221" t="s">
        <v>374</v>
      </c>
      <c r="G244" s="222" t="s">
        <v>191</v>
      </c>
      <c r="H244" s="223">
        <v>71.841999999999999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38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135</v>
      </c>
      <c r="AT244" s="231" t="s">
        <v>131</v>
      </c>
      <c r="AU244" s="231" t="s">
        <v>83</v>
      </c>
      <c r="AY244" s="17" t="s">
        <v>129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81</v>
      </c>
      <c r="BK244" s="232">
        <f>ROUND(I244*H244,2)</f>
        <v>0</v>
      </c>
      <c r="BL244" s="17" t="s">
        <v>135</v>
      </c>
      <c r="BM244" s="231" t="s">
        <v>375</v>
      </c>
    </row>
    <row r="245" s="12" customFormat="1" ht="25.92" customHeight="1">
      <c r="A245" s="12"/>
      <c r="B245" s="203"/>
      <c r="C245" s="204"/>
      <c r="D245" s="205" t="s">
        <v>72</v>
      </c>
      <c r="E245" s="206" t="s">
        <v>376</v>
      </c>
      <c r="F245" s="206" t="s">
        <v>377</v>
      </c>
      <c r="G245" s="204"/>
      <c r="H245" s="204"/>
      <c r="I245" s="207"/>
      <c r="J245" s="208">
        <f>BK245</f>
        <v>0</v>
      </c>
      <c r="K245" s="204"/>
      <c r="L245" s="209"/>
      <c r="M245" s="210"/>
      <c r="N245" s="211"/>
      <c r="O245" s="211"/>
      <c r="P245" s="212">
        <f>P246</f>
        <v>0</v>
      </c>
      <c r="Q245" s="211"/>
      <c r="R245" s="212">
        <f>R246</f>
        <v>0.016816000000000001</v>
      </c>
      <c r="S245" s="211"/>
      <c r="T245" s="213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83</v>
      </c>
      <c r="AT245" s="215" t="s">
        <v>72</v>
      </c>
      <c r="AU245" s="215" t="s">
        <v>73</v>
      </c>
      <c r="AY245" s="214" t="s">
        <v>129</v>
      </c>
      <c r="BK245" s="216">
        <f>BK246</f>
        <v>0</v>
      </c>
    </row>
    <row r="246" s="12" customFormat="1" ht="22.8" customHeight="1">
      <c r="A246" s="12"/>
      <c r="B246" s="203"/>
      <c r="C246" s="204"/>
      <c r="D246" s="205" t="s">
        <v>72</v>
      </c>
      <c r="E246" s="217" t="s">
        <v>378</v>
      </c>
      <c r="F246" s="217" t="s">
        <v>379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SUM(P247:P251)</f>
        <v>0</v>
      </c>
      <c r="Q246" s="211"/>
      <c r="R246" s="212">
        <f>SUM(R247:R251)</f>
        <v>0.016816000000000001</v>
      </c>
      <c r="S246" s="211"/>
      <c r="T246" s="213">
        <f>SUM(T247:T251)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83</v>
      </c>
      <c r="AT246" s="215" t="s">
        <v>72</v>
      </c>
      <c r="AU246" s="215" t="s">
        <v>81</v>
      </c>
      <c r="AY246" s="214" t="s">
        <v>129</v>
      </c>
      <c r="BK246" s="216">
        <f>SUM(BK247:BK251)</f>
        <v>0</v>
      </c>
    </row>
    <row r="247" s="2" customFormat="1" ht="24.15" customHeight="1">
      <c r="A247" s="38"/>
      <c r="B247" s="39"/>
      <c r="C247" s="219" t="s">
        <v>380</v>
      </c>
      <c r="D247" s="219" t="s">
        <v>131</v>
      </c>
      <c r="E247" s="220" t="s">
        <v>381</v>
      </c>
      <c r="F247" s="221" t="s">
        <v>382</v>
      </c>
      <c r="G247" s="222" t="s">
        <v>134</v>
      </c>
      <c r="H247" s="223">
        <v>19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38</v>
      </c>
      <c r="O247" s="91"/>
      <c r="P247" s="229">
        <f>O247*H247</f>
        <v>0</v>
      </c>
      <c r="Q247" s="229">
        <v>4.0000000000000003E-05</v>
      </c>
      <c r="R247" s="229">
        <f>Q247*H247</f>
        <v>0.00076000000000000004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135</v>
      </c>
      <c r="AT247" s="231" t="s">
        <v>131</v>
      </c>
      <c r="AU247" s="231" t="s">
        <v>83</v>
      </c>
      <c r="AY247" s="17" t="s">
        <v>129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81</v>
      </c>
      <c r="BK247" s="232">
        <f>ROUND(I247*H247,2)</f>
        <v>0</v>
      </c>
      <c r="BL247" s="17" t="s">
        <v>135</v>
      </c>
      <c r="BM247" s="231" t="s">
        <v>383</v>
      </c>
    </row>
    <row r="248" s="2" customFormat="1" ht="24.15" customHeight="1">
      <c r="A248" s="38"/>
      <c r="B248" s="39"/>
      <c r="C248" s="266" t="s">
        <v>384</v>
      </c>
      <c r="D248" s="266" t="s">
        <v>215</v>
      </c>
      <c r="E248" s="267" t="s">
        <v>385</v>
      </c>
      <c r="F248" s="268" t="s">
        <v>386</v>
      </c>
      <c r="G248" s="269" t="s">
        <v>134</v>
      </c>
      <c r="H248" s="270">
        <v>22.800000000000001</v>
      </c>
      <c r="I248" s="271"/>
      <c r="J248" s="272">
        <f>ROUND(I248*H248,2)</f>
        <v>0</v>
      </c>
      <c r="K248" s="273"/>
      <c r="L248" s="274"/>
      <c r="M248" s="275" t="s">
        <v>1</v>
      </c>
      <c r="N248" s="276" t="s">
        <v>38</v>
      </c>
      <c r="O248" s="91"/>
      <c r="P248" s="229">
        <f>O248*H248</f>
        <v>0</v>
      </c>
      <c r="Q248" s="229">
        <v>0.00029999999999999997</v>
      </c>
      <c r="R248" s="229">
        <f>Q248*H248</f>
        <v>0.0068399999999999997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168</v>
      </c>
      <c r="AT248" s="231" t="s">
        <v>215</v>
      </c>
      <c r="AU248" s="231" t="s">
        <v>83</v>
      </c>
      <c r="AY248" s="17" t="s">
        <v>129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81</v>
      </c>
      <c r="BK248" s="232">
        <f>ROUND(I248*H248,2)</f>
        <v>0</v>
      </c>
      <c r="BL248" s="17" t="s">
        <v>135</v>
      </c>
      <c r="BM248" s="231" t="s">
        <v>387</v>
      </c>
    </row>
    <row r="249" s="14" customFormat="1">
      <c r="A249" s="14"/>
      <c r="B249" s="244"/>
      <c r="C249" s="245"/>
      <c r="D249" s="235" t="s">
        <v>144</v>
      </c>
      <c r="E249" s="246" t="s">
        <v>1</v>
      </c>
      <c r="F249" s="247" t="s">
        <v>388</v>
      </c>
      <c r="G249" s="245"/>
      <c r="H249" s="248">
        <v>22.800000000000001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144</v>
      </c>
      <c r="AU249" s="254" t="s">
        <v>83</v>
      </c>
      <c r="AV249" s="14" t="s">
        <v>83</v>
      </c>
      <c r="AW249" s="14" t="s">
        <v>30</v>
      </c>
      <c r="AX249" s="14" t="s">
        <v>81</v>
      </c>
      <c r="AY249" s="254" t="s">
        <v>129</v>
      </c>
    </row>
    <row r="250" s="2" customFormat="1" ht="24.15" customHeight="1">
      <c r="A250" s="38"/>
      <c r="B250" s="39"/>
      <c r="C250" s="219" t="s">
        <v>389</v>
      </c>
      <c r="D250" s="219" t="s">
        <v>131</v>
      </c>
      <c r="E250" s="220" t="s">
        <v>390</v>
      </c>
      <c r="F250" s="221" t="s">
        <v>391</v>
      </c>
      <c r="G250" s="222" t="s">
        <v>166</v>
      </c>
      <c r="H250" s="223">
        <v>57.600000000000001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38</v>
      </c>
      <c r="O250" s="91"/>
      <c r="P250" s="229">
        <f>O250*H250</f>
        <v>0</v>
      </c>
      <c r="Q250" s="229">
        <v>0.00016000000000000001</v>
      </c>
      <c r="R250" s="229">
        <f>Q250*H250</f>
        <v>0.0092160000000000002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214</v>
      </c>
      <c r="AT250" s="231" t="s">
        <v>131</v>
      </c>
      <c r="AU250" s="231" t="s">
        <v>83</v>
      </c>
      <c r="AY250" s="17" t="s">
        <v>129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81</v>
      </c>
      <c r="BK250" s="232">
        <f>ROUND(I250*H250,2)</f>
        <v>0</v>
      </c>
      <c r="BL250" s="17" t="s">
        <v>214</v>
      </c>
      <c r="BM250" s="231" t="s">
        <v>392</v>
      </c>
    </row>
    <row r="251" s="2" customFormat="1" ht="24.15" customHeight="1">
      <c r="A251" s="38"/>
      <c r="B251" s="39"/>
      <c r="C251" s="219" t="s">
        <v>393</v>
      </c>
      <c r="D251" s="219" t="s">
        <v>131</v>
      </c>
      <c r="E251" s="220" t="s">
        <v>394</v>
      </c>
      <c r="F251" s="221" t="s">
        <v>395</v>
      </c>
      <c r="G251" s="222" t="s">
        <v>191</v>
      </c>
      <c r="H251" s="223">
        <v>0.0089999999999999993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38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214</v>
      </c>
      <c r="AT251" s="231" t="s">
        <v>131</v>
      </c>
      <c r="AU251" s="231" t="s">
        <v>83</v>
      </c>
      <c r="AY251" s="17" t="s">
        <v>129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81</v>
      </c>
      <c r="BK251" s="232">
        <f>ROUND(I251*H251,2)</f>
        <v>0</v>
      </c>
      <c r="BL251" s="17" t="s">
        <v>214</v>
      </c>
      <c r="BM251" s="231" t="s">
        <v>396</v>
      </c>
    </row>
    <row r="252" s="12" customFormat="1" ht="25.92" customHeight="1">
      <c r="A252" s="12"/>
      <c r="B252" s="203"/>
      <c r="C252" s="204"/>
      <c r="D252" s="205" t="s">
        <v>72</v>
      </c>
      <c r="E252" s="206" t="s">
        <v>397</v>
      </c>
      <c r="F252" s="206" t="s">
        <v>398</v>
      </c>
      <c r="G252" s="204"/>
      <c r="H252" s="204"/>
      <c r="I252" s="207"/>
      <c r="J252" s="208">
        <f>BK252</f>
        <v>0</v>
      </c>
      <c r="K252" s="204"/>
      <c r="L252" s="209"/>
      <c r="M252" s="210"/>
      <c r="N252" s="211"/>
      <c r="O252" s="211"/>
      <c r="P252" s="212">
        <f>P253</f>
        <v>0</v>
      </c>
      <c r="Q252" s="211"/>
      <c r="R252" s="212">
        <f>R253</f>
        <v>0</v>
      </c>
      <c r="S252" s="211"/>
      <c r="T252" s="213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4" t="s">
        <v>155</v>
      </c>
      <c r="AT252" s="215" t="s">
        <v>72</v>
      </c>
      <c r="AU252" s="215" t="s">
        <v>73</v>
      </c>
      <c r="AY252" s="214" t="s">
        <v>129</v>
      </c>
      <c r="BK252" s="216">
        <f>BK253</f>
        <v>0</v>
      </c>
    </row>
    <row r="253" s="12" customFormat="1" ht="22.8" customHeight="1">
      <c r="A253" s="12"/>
      <c r="B253" s="203"/>
      <c r="C253" s="204"/>
      <c r="D253" s="205" t="s">
        <v>72</v>
      </c>
      <c r="E253" s="217" t="s">
        <v>399</v>
      </c>
      <c r="F253" s="217" t="s">
        <v>398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SUM(P254:P260)</f>
        <v>0</v>
      </c>
      <c r="Q253" s="211"/>
      <c r="R253" s="212">
        <f>SUM(R254:R260)</f>
        <v>0</v>
      </c>
      <c r="S253" s="211"/>
      <c r="T253" s="213">
        <f>SUM(T254:T260)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155</v>
      </c>
      <c r="AT253" s="215" t="s">
        <v>72</v>
      </c>
      <c r="AU253" s="215" t="s">
        <v>81</v>
      </c>
      <c r="AY253" s="214" t="s">
        <v>129</v>
      </c>
      <c r="BK253" s="216">
        <f>SUM(BK254:BK260)</f>
        <v>0</v>
      </c>
    </row>
    <row r="254" s="2" customFormat="1" ht="37.8" customHeight="1">
      <c r="A254" s="38"/>
      <c r="B254" s="39"/>
      <c r="C254" s="219" t="s">
        <v>400</v>
      </c>
      <c r="D254" s="219" t="s">
        <v>131</v>
      </c>
      <c r="E254" s="220" t="s">
        <v>401</v>
      </c>
      <c r="F254" s="221" t="s">
        <v>402</v>
      </c>
      <c r="G254" s="222" t="s">
        <v>403</v>
      </c>
      <c r="H254" s="223">
        <v>1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38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404</v>
      </c>
      <c r="AT254" s="231" t="s">
        <v>131</v>
      </c>
      <c r="AU254" s="231" t="s">
        <v>83</v>
      </c>
      <c r="AY254" s="17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81</v>
      </c>
      <c r="BK254" s="232">
        <f>ROUND(I254*H254,2)</f>
        <v>0</v>
      </c>
      <c r="BL254" s="17" t="s">
        <v>404</v>
      </c>
      <c r="BM254" s="231" t="s">
        <v>405</v>
      </c>
    </row>
    <row r="255" s="2" customFormat="1" ht="16.5" customHeight="1">
      <c r="A255" s="38"/>
      <c r="B255" s="39"/>
      <c r="C255" s="219" t="s">
        <v>406</v>
      </c>
      <c r="D255" s="219" t="s">
        <v>131</v>
      </c>
      <c r="E255" s="220" t="s">
        <v>407</v>
      </c>
      <c r="F255" s="221" t="s">
        <v>408</v>
      </c>
      <c r="G255" s="222" t="s">
        <v>403</v>
      </c>
      <c r="H255" s="223">
        <v>1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38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404</v>
      </c>
      <c r="AT255" s="231" t="s">
        <v>131</v>
      </c>
      <c r="AU255" s="231" t="s">
        <v>83</v>
      </c>
      <c r="AY255" s="17" t="s">
        <v>129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81</v>
      </c>
      <c r="BK255" s="232">
        <f>ROUND(I255*H255,2)</f>
        <v>0</v>
      </c>
      <c r="BL255" s="17" t="s">
        <v>404</v>
      </c>
      <c r="BM255" s="231" t="s">
        <v>409</v>
      </c>
    </row>
    <row r="256" s="2" customFormat="1" ht="16.5" customHeight="1">
      <c r="A256" s="38"/>
      <c r="B256" s="39"/>
      <c r="C256" s="219" t="s">
        <v>325</v>
      </c>
      <c r="D256" s="219" t="s">
        <v>131</v>
      </c>
      <c r="E256" s="220" t="s">
        <v>410</v>
      </c>
      <c r="F256" s="221" t="s">
        <v>411</v>
      </c>
      <c r="G256" s="222" t="s">
        <v>403</v>
      </c>
      <c r="H256" s="223">
        <v>1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38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404</v>
      </c>
      <c r="AT256" s="231" t="s">
        <v>131</v>
      </c>
      <c r="AU256" s="231" t="s">
        <v>83</v>
      </c>
      <c r="AY256" s="17" t="s">
        <v>129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81</v>
      </c>
      <c r="BK256" s="232">
        <f>ROUND(I256*H256,2)</f>
        <v>0</v>
      </c>
      <c r="BL256" s="17" t="s">
        <v>404</v>
      </c>
      <c r="BM256" s="231" t="s">
        <v>412</v>
      </c>
    </row>
    <row r="257" s="2" customFormat="1" ht="16.5" customHeight="1">
      <c r="A257" s="38"/>
      <c r="B257" s="39"/>
      <c r="C257" s="219" t="s">
        <v>413</v>
      </c>
      <c r="D257" s="219" t="s">
        <v>131</v>
      </c>
      <c r="E257" s="220" t="s">
        <v>414</v>
      </c>
      <c r="F257" s="221" t="s">
        <v>415</v>
      </c>
      <c r="G257" s="222" t="s">
        <v>403</v>
      </c>
      <c r="H257" s="223">
        <v>1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404</v>
      </c>
      <c r="AT257" s="231" t="s">
        <v>131</v>
      </c>
      <c r="AU257" s="231" t="s">
        <v>83</v>
      </c>
      <c r="AY257" s="17" t="s">
        <v>129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81</v>
      </c>
      <c r="BK257" s="232">
        <f>ROUND(I257*H257,2)</f>
        <v>0</v>
      </c>
      <c r="BL257" s="17" t="s">
        <v>404</v>
      </c>
      <c r="BM257" s="231" t="s">
        <v>416</v>
      </c>
    </row>
    <row r="258" s="2" customFormat="1" ht="16.5" customHeight="1">
      <c r="A258" s="38"/>
      <c r="B258" s="39"/>
      <c r="C258" s="219" t="s">
        <v>417</v>
      </c>
      <c r="D258" s="219" t="s">
        <v>131</v>
      </c>
      <c r="E258" s="220" t="s">
        <v>418</v>
      </c>
      <c r="F258" s="221" t="s">
        <v>419</v>
      </c>
      <c r="G258" s="222" t="s">
        <v>403</v>
      </c>
      <c r="H258" s="223">
        <v>1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38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404</v>
      </c>
      <c r="AT258" s="231" t="s">
        <v>131</v>
      </c>
      <c r="AU258" s="231" t="s">
        <v>83</v>
      </c>
      <c r="AY258" s="17" t="s">
        <v>129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81</v>
      </c>
      <c r="BK258" s="232">
        <f>ROUND(I258*H258,2)</f>
        <v>0</v>
      </c>
      <c r="BL258" s="17" t="s">
        <v>404</v>
      </c>
      <c r="BM258" s="231" t="s">
        <v>420</v>
      </c>
    </row>
    <row r="259" s="2" customFormat="1" ht="16.5" customHeight="1">
      <c r="A259" s="38"/>
      <c r="B259" s="39"/>
      <c r="C259" s="219" t="s">
        <v>421</v>
      </c>
      <c r="D259" s="219" t="s">
        <v>131</v>
      </c>
      <c r="E259" s="220" t="s">
        <v>422</v>
      </c>
      <c r="F259" s="221" t="s">
        <v>423</v>
      </c>
      <c r="G259" s="222" t="s">
        <v>403</v>
      </c>
      <c r="H259" s="223">
        <v>1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38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404</v>
      </c>
      <c r="AT259" s="231" t="s">
        <v>131</v>
      </c>
      <c r="AU259" s="231" t="s">
        <v>83</v>
      </c>
      <c r="AY259" s="17" t="s">
        <v>129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81</v>
      </c>
      <c r="BK259" s="232">
        <f>ROUND(I259*H259,2)</f>
        <v>0</v>
      </c>
      <c r="BL259" s="17" t="s">
        <v>404</v>
      </c>
      <c r="BM259" s="231" t="s">
        <v>424</v>
      </c>
    </row>
    <row r="260" s="2" customFormat="1" ht="16.5" customHeight="1">
      <c r="A260" s="38"/>
      <c r="B260" s="39"/>
      <c r="C260" s="219" t="s">
        <v>425</v>
      </c>
      <c r="D260" s="219" t="s">
        <v>131</v>
      </c>
      <c r="E260" s="220" t="s">
        <v>426</v>
      </c>
      <c r="F260" s="221" t="s">
        <v>427</v>
      </c>
      <c r="G260" s="222" t="s">
        <v>403</v>
      </c>
      <c r="H260" s="223">
        <v>1</v>
      </c>
      <c r="I260" s="224"/>
      <c r="J260" s="225">
        <f>ROUND(I260*H260,2)</f>
        <v>0</v>
      </c>
      <c r="K260" s="226"/>
      <c r="L260" s="44"/>
      <c r="M260" s="277" t="s">
        <v>1</v>
      </c>
      <c r="N260" s="278" t="s">
        <v>38</v>
      </c>
      <c r="O260" s="279"/>
      <c r="P260" s="280">
        <f>O260*H260</f>
        <v>0</v>
      </c>
      <c r="Q260" s="280">
        <v>0</v>
      </c>
      <c r="R260" s="280">
        <f>Q260*H260</f>
        <v>0</v>
      </c>
      <c r="S260" s="280">
        <v>0</v>
      </c>
      <c r="T260" s="28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404</v>
      </c>
      <c r="AT260" s="231" t="s">
        <v>131</v>
      </c>
      <c r="AU260" s="231" t="s">
        <v>83</v>
      </c>
      <c r="AY260" s="17" t="s">
        <v>129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81</v>
      </c>
      <c r="BK260" s="232">
        <f>ROUND(I260*H260,2)</f>
        <v>0</v>
      </c>
      <c r="BL260" s="17" t="s">
        <v>404</v>
      </c>
      <c r="BM260" s="231" t="s">
        <v>428</v>
      </c>
    </row>
    <row r="261" s="2" customFormat="1" ht="6.96" customHeight="1">
      <c r="A261" s="38"/>
      <c r="B261" s="66"/>
      <c r="C261" s="67"/>
      <c r="D261" s="67"/>
      <c r="E261" s="67"/>
      <c r="F261" s="67"/>
      <c r="G261" s="67"/>
      <c r="H261" s="67"/>
      <c r="I261" s="67"/>
      <c r="J261" s="67"/>
      <c r="K261" s="67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g3jHqAUiw5Xo0oSA48FWwSxz3dxOVBtRxaSMsrxmaiDPKKnXPM+N+WwsW1tQ+1TDPGadlplkKQK8QE+ahB7VNQ==" hashValue="gMt/Dx0t7aLktGbQ60voR7VBGfHP2vNTf0yeoRLi+gBA4su73NYHmO56+jCzvKz/TedPiynwOGD3IzE5466aZA==" algorithmName="SHA-512" password="CC35"/>
  <autoFilter ref="C128:K26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Rajhrad - stavební úpravy chodníků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ROUND((SUM(BE129:BE263)),  2)</f>
        <v>0</v>
      </c>
      <c r="G33" s="38"/>
      <c r="H33" s="38"/>
      <c r="I33" s="155">
        <v>0.20999999999999999</v>
      </c>
      <c r="J33" s="154">
        <f>ROUND(((SUM(BE129:BE263))*I33),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ROUND((SUM(BF129:BF263)),  2)</f>
        <v>0</v>
      </c>
      <c r="G34" s="38"/>
      <c r="H34" s="38"/>
      <c r="I34" s="155">
        <v>0.12</v>
      </c>
      <c r="J34" s="154">
        <f>ROUND(((SUM(BF129:BF263))*I34),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ROUND((SUM(BG129:BG263)),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ROUND((SUM(BH129:BH263)),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ROUND((SUM(BI129:BI263)),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Rajhrad - stavební úpravy chodníků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Chodník na ul. Šafaříkova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J161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J179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J191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J212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J236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J246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110</v>
      </c>
      <c r="E106" s="182"/>
      <c r="F106" s="182"/>
      <c r="G106" s="182"/>
      <c r="H106" s="182"/>
      <c r="I106" s="182"/>
      <c r="J106" s="183">
        <f>J248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J249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112</v>
      </c>
      <c r="E108" s="182"/>
      <c r="F108" s="182"/>
      <c r="G108" s="182"/>
      <c r="H108" s="182"/>
      <c r="I108" s="182"/>
      <c r="J108" s="183">
        <f>J255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113</v>
      </c>
      <c r="E109" s="188"/>
      <c r="F109" s="188"/>
      <c r="G109" s="188"/>
      <c r="H109" s="188"/>
      <c r="I109" s="188"/>
      <c r="J109" s="189">
        <f>J256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Rajhrad - stavební úpravy chodníků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94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02 - Chodník na ul. Šafaříkova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30. 4. 2024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115</v>
      </c>
      <c r="D128" s="194" t="s">
        <v>58</v>
      </c>
      <c r="E128" s="194" t="s">
        <v>54</v>
      </c>
      <c r="F128" s="194" t="s">
        <v>55</v>
      </c>
      <c r="G128" s="194" t="s">
        <v>116</v>
      </c>
      <c r="H128" s="194" t="s">
        <v>117</v>
      </c>
      <c r="I128" s="194" t="s">
        <v>118</v>
      </c>
      <c r="J128" s="195" t="s">
        <v>98</v>
      </c>
      <c r="K128" s="196" t="s">
        <v>119</v>
      </c>
      <c r="L128" s="197"/>
      <c r="M128" s="100" t="s">
        <v>1</v>
      </c>
      <c r="N128" s="101" t="s">
        <v>37</v>
      </c>
      <c r="O128" s="101" t="s">
        <v>120</v>
      </c>
      <c r="P128" s="101" t="s">
        <v>121</v>
      </c>
      <c r="Q128" s="101" t="s">
        <v>122</v>
      </c>
      <c r="R128" s="101" t="s">
        <v>123</v>
      </c>
      <c r="S128" s="101" t="s">
        <v>124</v>
      </c>
      <c r="T128" s="102" t="s">
        <v>125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126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P130+P248+P255</f>
        <v>0</v>
      </c>
      <c r="Q129" s="104"/>
      <c r="R129" s="200">
        <f>R130+R248+R255</f>
        <v>50.9859668</v>
      </c>
      <c r="S129" s="104"/>
      <c r="T129" s="201">
        <f>T130+T248+T255</f>
        <v>52.812000000000005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100</v>
      </c>
      <c r="BK129" s="202">
        <f>BK130+BK248+BK255</f>
        <v>0</v>
      </c>
    </row>
    <row r="130" s="12" customFormat="1" ht="25.92" customHeight="1">
      <c r="A130" s="12"/>
      <c r="B130" s="203"/>
      <c r="C130" s="204"/>
      <c r="D130" s="205" t="s">
        <v>72</v>
      </c>
      <c r="E130" s="206" t="s">
        <v>127</v>
      </c>
      <c r="F130" s="206" t="s">
        <v>128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P131+P161+P172+P179+P191+P212+P236+P246</f>
        <v>0</v>
      </c>
      <c r="Q130" s="211"/>
      <c r="R130" s="212">
        <f>R131+R161+R172+R179+R191+R212+R236+R246</f>
        <v>50.976222800000002</v>
      </c>
      <c r="S130" s="211"/>
      <c r="T130" s="213">
        <f>T131+T161+T172+T179+T191+T212+T236+T246</f>
        <v>52.812000000000005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73</v>
      </c>
      <c r="AY130" s="214" t="s">
        <v>129</v>
      </c>
      <c r="BK130" s="216">
        <f>BK131+BK161+BK172+BK179+BK191+BK212+BK236+BK246</f>
        <v>0</v>
      </c>
    </row>
    <row r="131" s="12" customFormat="1" ht="22.8" customHeight="1">
      <c r="A131" s="12"/>
      <c r="B131" s="203"/>
      <c r="C131" s="204"/>
      <c r="D131" s="205" t="s">
        <v>72</v>
      </c>
      <c r="E131" s="217" t="s">
        <v>81</v>
      </c>
      <c r="F131" s="217" t="s">
        <v>130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SUM(P132:P160)</f>
        <v>0</v>
      </c>
      <c r="Q131" s="211"/>
      <c r="R131" s="212">
        <f>SUM(R132:R160)</f>
        <v>0</v>
      </c>
      <c r="S131" s="211"/>
      <c r="T131" s="213">
        <f>SUM(T132:T160)</f>
        <v>52.212000000000003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81</v>
      </c>
      <c r="AY131" s="214" t="s">
        <v>129</v>
      </c>
      <c r="BK131" s="216">
        <f>SUM(BK132:BK160)</f>
        <v>0</v>
      </c>
    </row>
    <row r="132" s="2" customFormat="1" ht="33" customHeight="1">
      <c r="A132" s="38"/>
      <c r="B132" s="39"/>
      <c r="C132" s="219" t="s">
        <v>81</v>
      </c>
      <c r="D132" s="219" t="s">
        <v>131</v>
      </c>
      <c r="E132" s="220" t="s">
        <v>132</v>
      </c>
      <c r="F132" s="221" t="s">
        <v>133</v>
      </c>
      <c r="G132" s="222" t="s">
        <v>134</v>
      </c>
      <c r="H132" s="223">
        <v>57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0.255</v>
      </c>
      <c r="T132" s="230">
        <f>S132*H132</f>
        <v>14.535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135</v>
      </c>
      <c r="AT132" s="231" t="s">
        <v>131</v>
      </c>
      <c r="AU132" s="231" t="s">
        <v>83</v>
      </c>
      <c r="AY132" s="17" t="s">
        <v>129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135</v>
      </c>
      <c r="BM132" s="231" t="s">
        <v>136</v>
      </c>
    </row>
    <row r="133" s="2" customFormat="1" ht="24.15" customHeight="1">
      <c r="A133" s="38"/>
      <c r="B133" s="39"/>
      <c r="C133" s="219" t="s">
        <v>83</v>
      </c>
      <c r="D133" s="219" t="s">
        <v>131</v>
      </c>
      <c r="E133" s="220" t="s">
        <v>137</v>
      </c>
      <c r="F133" s="221" t="s">
        <v>138</v>
      </c>
      <c r="G133" s="222" t="s">
        <v>134</v>
      </c>
      <c r="H133" s="223">
        <v>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0.41699999999999998</v>
      </c>
      <c r="T133" s="230">
        <f>S133*H133</f>
        <v>3.3359999999999999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135</v>
      </c>
      <c r="AT133" s="231" t="s">
        <v>131</v>
      </c>
      <c r="AU133" s="231" t="s">
        <v>83</v>
      </c>
      <c r="AY133" s="17" t="s">
        <v>129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135</v>
      </c>
      <c r="BM133" s="231" t="s">
        <v>139</v>
      </c>
    </row>
    <row r="134" s="2" customFormat="1" ht="33" customHeight="1">
      <c r="A134" s="38"/>
      <c r="B134" s="39"/>
      <c r="C134" s="219" t="s">
        <v>140</v>
      </c>
      <c r="D134" s="219" t="s">
        <v>131</v>
      </c>
      <c r="E134" s="220" t="s">
        <v>141</v>
      </c>
      <c r="F134" s="221" t="s">
        <v>142</v>
      </c>
      <c r="G134" s="222" t="s">
        <v>134</v>
      </c>
      <c r="H134" s="223">
        <v>65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0.28999999999999998</v>
      </c>
      <c r="T134" s="230">
        <f>S134*H134</f>
        <v>18.849999999999998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135</v>
      </c>
      <c r="AT134" s="231" t="s">
        <v>131</v>
      </c>
      <c r="AU134" s="231" t="s">
        <v>83</v>
      </c>
      <c r="AY134" s="17" t="s">
        <v>129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135</v>
      </c>
      <c r="BM134" s="231" t="s">
        <v>143</v>
      </c>
    </row>
    <row r="135" s="13" customFormat="1">
      <c r="A135" s="13"/>
      <c r="B135" s="233"/>
      <c r="C135" s="234"/>
      <c r="D135" s="235" t="s">
        <v>144</v>
      </c>
      <c r="E135" s="236" t="s">
        <v>1</v>
      </c>
      <c r="F135" s="237" t="s">
        <v>145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144</v>
      </c>
      <c r="AU135" s="243" t="s">
        <v>83</v>
      </c>
      <c r="AV135" s="13" t="s">
        <v>81</v>
      </c>
      <c r="AW135" s="13" t="s">
        <v>30</v>
      </c>
      <c r="AX135" s="13" t="s">
        <v>73</v>
      </c>
      <c r="AY135" s="243" t="s">
        <v>129</v>
      </c>
    </row>
    <row r="136" s="14" customFormat="1">
      <c r="A136" s="14"/>
      <c r="B136" s="244"/>
      <c r="C136" s="245"/>
      <c r="D136" s="235" t="s">
        <v>144</v>
      </c>
      <c r="E136" s="246" t="s">
        <v>1</v>
      </c>
      <c r="F136" s="247" t="s">
        <v>413</v>
      </c>
      <c r="G136" s="245"/>
      <c r="H136" s="248">
        <v>57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144</v>
      </c>
      <c r="AU136" s="254" t="s">
        <v>83</v>
      </c>
      <c r="AV136" s="14" t="s">
        <v>83</v>
      </c>
      <c r="AW136" s="14" t="s">
        <v>30</v>
      </c>
      <c r="AX136" s="14" t="s">
        <v>73</v>
      </c>
      <c r="AY136" s="254" t="s">
        <v>129</v>
      </c>
    </row>
    <row r="137" s="13" customFormat="1">
      <c r="A137" s="13"/>
      <c r="B137" s="233"/>
      <c r="C137" s="234"/>
      <c r="D137" s="235" t="s">
        <v>144</v>
      </c>
      <c r="E137" s="236" t="s">
        <v>1</v>
      </c>
      <c r="F137" s="237" t="s">
        <v>147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144</v>
      </c>
      <c r="AU137" s="243" t="s">
        <v>83</v>
      </c>
      <c r="AV137" s="13" t="s">
        <v>81</v>
      </c>
      <c r="AW137" s="13" t="s">
        <v>30</v>
      </c>
      <c r="AX137" s="13" t="s">
        <v>73</v>
      </c>
      <c r="AY137" s="243" t="s">
        <v>129</v>
      </c>
    </row>
    <row r="138" s="14" customFormat="1">
      <c r="A138" s="14"/>
      <c r="B138" s="244"/>
      <c r="C138" s="245"/>
      <c r="D138" s="235" t="s">
        <v>144</v>
      </c>
      <c r="E138" s="246" t="s">
        <v>1</v>
      </c>
      <c r="F138" s="247" t="s">
        <v>168</v>
      </c>
      <c r="G138" s="245"/>
      <c r="H138" s="248">
        <v>8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144</v>
      </c>
      <c r="AU138" s="254" t="s">
        <v>83</v>
      </c>
      <c r="AV138" s="14" t="s">
        <v>83</v>
      </c>
      <c r="AW138" s="14" t="s">
        <v>30</v>
      </c>
      <c r="AX138" s="14" t="s">
        <v>73</v>
      </c>
      <c r="AY138" s="254" t="s">
        <v>129</v>
      </c>
    </row>
    <row r="139" s="15" customFormat="1">
      <c r="A139" s="15"/>
      <c r="B139" s="255"/>
      <c r="C139" s="256"/>
      <c r="D139" s="235" t="s">
        <v>144</v>
      </c>
      <c r="E139" s="257" t="s">
        <v>1</v>
      </c>
      <c r="F139" s="258" t="s">
        <v>149</v>
      </c>
      <c r="G139" s="256"/>
      <c r="H139" s="259">
        <v>65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144</v>
      </c>
      <c r="AU139" s="265" t="s">
        <v>83</v>
      </c>
      <c r="AV139" s="15" t="s">
        <v>135</v>
      </c>
      <c r="AW139" s="15" t="s">
        <v>30</v>
      </c>
      <c r="AX139" s="15" t="s">
        <v>81</v>
      </c>
      <c r="AY139" s="265" t="s">
        <v>129</v>
      </c>
    </row>
    <row r="140" s="2" customFormat="1" ht="33" customHeight="1">
      <c r="A140" s="38"/>
      <c r="B140" s="39"/>
      <c r="C140" s="219" t="s">
        <v>135</v>
      </c>
      <c r="D140" s="219" t="s">
        <v>131</v>
      </c>
      <c r="E140" s="220" t="s">
        <v>150</v>
      </c>
      <c r="F140" s="221" t="s">
        <v>151</v>
      </c>
      <c r="G140" s="222" t="s">
        <v>134</v>
      </c>
      <c r="H140" s="223">
        <v>11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0.44</v>
      </c>
      <c r="T140" s="230">
        <f>S140*H140</f>
        <v>4.8399999999999999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135</v>
      </c>
      <c r="AT140" s="231" t="s">
        <v>131</v>
      </c>
      <c r="AU140" s="231" t="s">
        <v>83</v>
      </c>
      <c r="AY140" s="17" t="s">
        <v>129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135</v>
      </c>
      <c r="BM140" s="231" t="s">
        <v>152</v>
      </c>
    </row>
    <row r="141" s="13" customFormat="1">
      <c r="A141" s="13"/>
      <c r="B141" s="233"/>
      <c r="C141" s="234"/>
      <c r="D141" s="235" t="s">
        <v>144</v>
      </c>
      <c r="E141" s="236" t="s">
        <v>1</v>
      </c>
      <c r="F141" s="237" t="s">
        <v>153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144</v>
      </c>
      <c r="AU141" s="243" t="s">
        <v>83</v>
      </c>
      <c r="AV141" s="13" t="s">
        <v>81</v>
      </c>
      <c r="AW141" s="13" t="s">
        <v>30</v>
      </c>
      <c r="AX141" s="13" t="s">
        <v>73</v>
      </c>
      <c r="AY141" s="243" t="s">
        <v>129</v>
      </c>
    </row>
    <row r="142" s="14" customFormat="1">
      <c r="A142" s="14"/>
      <c r="B142" s="244"/>
      <c r="C142" s="245"/>
      <c r="D142" s="235" t="s">
        <v>144</v>
      </c>
      <c r="E142" s="246" t="s">
        <v>1</v>
      </c>
      <c r="F142" s="247" t="s">
        <v>188</v>
      </c>
      <c r="G142" s="245"/>
      <c r="H142" s="248">
        <v>11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144</v>
      </c>
      <c r="AU142" s="254" t="s">
        <v>83</v>
      </c>
      <c r="AV142" s="14" t="s">
        <v>83</v>
      </c>
      <c r="AW142" s="14" t="s">
        <v>30</v>
      </c>
      <c r="AX142" s="14" t="s">
        <v>81</v>
      </c>
      <c r="AY142" s="254" t="s">
        <v>129</v>
      </c>
    </row>
    <row r="143" s="2" customFormat="1" ht="24.15" customHeight="1">
      <c r="A143" s="38"/>
      <c r="B143" s="39"/>
      <c r="C143" s="219" t="s">
        <v>155</v>
      </c>
      <c r="D143" s="219" t="s">
        <v>131</v>
      </c>
      <c r="E143" s="220" t="s">
        <v>160</v>
      </c>
      <c r="F143" s="221" t="s">
        <v>161</v>
      </c>
      <c r="G143" s="222" t="s">
        <v>134</v>
      </c>
      <c r="H143" s="223">
        <v>11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0.316</v>
      </c>
      <c r="T143" s="230">
        <f>S143*H143</f>
        <v>3.476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135</v>
      </c>
      <c r="AT143" s="231" t="s">
        <v>131</v>
      </c>
      <c r="AU143" s="231" t="s">
        <v>83</v>
      </c>
      <c r="AY143" s="17" t="s">
        <v>129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135</v>
      </c>
      <c r="BM143" s="231" t="s">
        <v>162</v>
      </c>
    </row>
    <row r="144" s="2" customFormat="1" ht="16.5" customHeight="1">
      <c r="A144" s="38"/>
      <c r="B144" s="39"/>
      <c r="C144" s="219" t="s">
        <v>159</v>
      </c>
      <c r="D144" s="219" t="s">
        <v>131</v>
      </c>
      <c r="E144" s="220" t="s">
        <v>164</v>
      </c>
      <c r="F144" s="221" t="s">
        <v>165</v>
      </c>
      <c r="G144" s="222" t="s">
        <v>166</v>
      </c>
      <c r="H144" s="223">
        <v>35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0.20499999999999999</v>
      </c>
      <c r="T144" s="230">
        <f>S144*H144</f>
        <v>7.1749999999999998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135</v>
      </c>
      <c r="AT144" s="231" t="s">
        <v>131</v>
      </c>
      <c r="AU144" s="231" t="s">
        <v>83</v>
      </c>
      <c r="AY144" s="17" t="s">
        <v>129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135</v>
      </c>
      <c r="BM144" s="231" t="s">
        <v>167</v>
      </c>
    </row>
    <row r="145" s="2" customFormat="1" ht="33" customHeight="1">
      <c r="A145" s="38"/>
      <c r="B145" s="39"/>
      <c r="C145" s="219" t="s">
        <v>163</v>
      </c>
      <c r="D145" s="219" t="s">
        <v>131</v>
      </c>
      <c r="E145" s="220" t="s">
        <v>169</v>
      </c>
      <c r="F145" s="221" t="s">
        <v>170</v>
      </c>
      <c r="G145" s="222" t="s">
        <v>171</v>
      </c>
      <c r="H145" s="223">
        <v>11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135</v>
      </c>
      <c r="AT145" s="231" t="s">
        <v>131</v>
      </c>
      <c r="AU145" s="231" t="s">
        <v>83</v>
      </c>
      <c r="AY145" s="17" t="s">
        <v>129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135</v>
      </c>
      <c r="BM145" s="231" t="s">
        <v>172</v>
      </c>
    </row>
    <row r="146" s="13" customFormat="1">
      <c r="A146" s="13"/>
      <c r="B146" s="233"/>
      <c r="C146" s="234"/>
      <c r="D146" s="235" t="s">
        <v>144</v>
      </c>
      <c r="E146" s="236" t="s">
        <v>1</v>
      </c>
      <c r="F146" s="237" t="s">
        <v>173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144</v>
      </c>
      <c r="AU146" s="243" t="s">
        <v>83</v>
      </c>
      <c r="AV146" s="13" t="s">
        <v>81</v>
      </c>
      <c r="AW146" s="13" t="s">
        <v>30</v>
      </c>
      <c r="AX146" s="13" t="s">
        <v>73</v>
      </c>
      <c r="AY146" s="243" t="s">
        <v>129</v>
      </c>
    </row>
    <row r="147" s="14" customFormat="1">
      <c r="A147" s="14"/>
      <c r="B147" s="244"/>
      <c r="C147" s="245"/>
      <c r="D147" s="235" t="s">
        <v>144</v>
      </c>
      <c r="E147" s="246" t="s">
        <v>1</v>
      </c>
      <c r="F147" s="247" t="s">
        <v>135</v>
      </c>
      <c r="G147" s="245"/>
      <c r="H147" s="248">
        <v>4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144</v>
      </c>
      <c r="AU147" s="254" t="s">
        <v>83</v>
      </c>
      <c r="AV147" s="14" t="s">
        <v>83</v>
      </c>
      <c r="AW147" s="14" t="s">
        <v>30</v>
      </c>
      <c r="AX147" s="14" t="s">
        <v>73</v>
      </c>
      <c r="AY147" s="254" t="s">
        <v>129</v>
      </c>
    </row>
    <row r="148" s="13" customFormat="1">
      <c r="A148" s="13"/>
      <c r="B148" s="233"/>
      <c r="C148" s="234"/>
      <c r="D148" s="235" t="s">
        <v>144</v>
      </c>
      <c r="E148" s="236" t="s">
        <v>1</v>
      </c>
      <c r="F148" s="237" t="s">
        <v>174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144</v>
      </c>
      <c r="AU148" s="243" t="s">
        <v>83</v>
      </c>
      <c r="AV148" s="13" t="s">
        <v>81</v>
      </c>
      <c r="AW148" s="13" t="s">
        <v>30</v>
      </c>
      <c r="AX148" s="13" t="s">
        <v>73</v>
      </c>
      <c r="AY148" s="243" t="s">
        <v>129</v>
      </c>
    </row>
    <row r="149" s="14" customFormat="1">
      <c r="A149" s="14"/>
      <c r="B149" s="244"/>
      <c r="C149" s="245"/>
      <c r="D149" s="235" t="s">
        <v>144</v>
      </c>
      <c r="E149" s="246" t="s">
        <v>1</v>
      </c>
      <c r="F149" s="247" t="s">
        <v>163</v>
      </c>
      <c r="G149" s="245"/>
      <c r="H149" s="248">
        <v>7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144</v>
      </c>
      <c r="AU149" s="254" t="s">
        <v>83</v>
      </c>
      <c r="AV149" s="14" t="s">
        <v>83</v>
      </c>
      <c r="AW149" s="14" t="s">
        <v>30</v>
      </c>
      <c r="AX149" s="14" t="s">
        <v>73</v>
      </c>
      <c r="AY149" s="254" t="s">
        <v>129</v>
      </c>
    </row>
    <row r="150" s="15" customFormat="1">
      <c r="A150" s="15"/>
      <c r="B150" s="255"/>
      <c r="C150" s="256"/>
      <c r="D150" s="235" t="s">
        <v>144</v>
      </c>
      <c r="E150" s="257" t="s">
        <v>1</v>
      </c>
      <c r="F150" s="258" t="s">
        <v>149</v>
      </c>
      <c r="G150" s="256"/>
      <c r="H150" s="259">
        <v>11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144</v>
      </c>
      <c r="AU150" s="265" t="s">
        <v>83</v>
      </c>
      <c r="AV150" s="15" t="s">
        <v>135</v>
      </c>
      <c r="AW150" s="15" t="s">
        <v>30</v>
      </c>
      <c r="AX150" s="15" t="s">
        <v>81</v>
      </c>
      <c r="AY150" s="265" t="s">
        <v>129</v>
      </c>
    </row>
    <row r="151" s="2" customFormat="1" ht="16.5" customHeight="1">
      <c r="A151" s="38"/>
      <c r="B151" s="39"/>
      <c r="C151" s="219" t="s">
        <v>168</v>
      </c>
      <c r="D151" s="219" t="s">
        <v>131</v>
      </c>
      <c r="E151" s="220" t="s">
        <v>176</v>
      </c>
      <c r="F151" s="221" t="s">
        <v>177</v>
      </c>
      <c r="G151" s="222" t="s">
        <v>178</v>
      </c>
      <c r="H151" s="223">
        <v>3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135</v>
      </c>
      <c r="AT151" s="231" t="s">
        <v>131</v>
      </c>
      <c r="AU151" s="231" t="s">
        <v>83</v>
      </c>
      <c r="AY151" s="17" t="s">
        <v>129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81</v>
      </c>
      <c r="BK151" s="232">
        <f>ROUND(I151*H151,2)</f>
        <v>0</v>
      </c>
      <c r="BL151" s="17" t="s">
        <v>135</v>
      </c>
      <c r="BM151" s="231" t="s">
        <v>179</v>
      </c>
    </row>
    <row r="152" s="2" customFormat="1" ht="37.8" customHeight="1">
      <c r="A152" s="38"/>
      <c r="B152" s="39"/>
      <c r="C152" s="219" t="s">
        <v>175</v>
      </c>
      <c r="D152" s="219" t="s">
        <v>131</v>
      </c>
      <c r="E152" s="220" t="s">
        <v>181</v>
      </c>
      <c r="F152" s="221" t="s">
        <v>182</v>
      </c>
      <c r="G152" s="222" t="s">
        <v>171</v>
      </c>
      <c r="H152" s="223">
        <v>9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135</v>
      </c>
      <c r="AT152" s="231" t="s">
        <v>131</v>
      </c>
      <c r="AU152" s="231" t="s">
        <v>83</v>
      </c>
      <c r="AY152" s="17" t="s">
        <v>129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135</v>
      </c>
      <c r="BM152" s="231" t="s">
        <v>430</v>
      </c>
    </row>
    <row r="153" s="13" customFormat="1">
      <c r="A153" s="13"/>
      <c r="B153" s="233"/>
      <c r="C153" s="234"/>
      <c r="D153" s="235" t="s">
        <v>144</v>
      </c>
      <c r="E153" s="236" t="s">
        <v>1</v>
      </c>
      <c r="F153" s="237" t="s">
        <v>184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144</v>
      </c>
      <c r="AU153" s="243" t="s">
        <v>83</v>
      </c>
      <c r="AV153" s="13" t="s">
        <v>81</v>
      </c>
      <c r="AW153" s="13" t="s">
        <v>30</v>
      </c>
      <c r="AX153" s="13" t="s">
        <v>73</v>
      </c>
      <c r="AY153" s="243" t="s">
        <v>129</v>
      </c>
    </row>
    <row r="154" s="14" customFormat="1">
      <c r="A154" s="14"/>
      <c r="B154" s="244"/>
      <c r="C154" s="245"/>
      <c r="D154" s="235" t="s">
        <v>144</v>
      </c>
      <c r="E154" s="246" t="s">
        <v>1</v>
      </c>
      <c r="F154" s="247" t="s">
        <v>431</v>
      </c>
      <c r="G154" s="245"/>
      <c r="H154" s="248">
        <v>16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144</v>
      </c>
      <c r="AU154" s="254" t="s">
        <v>83</v>
      </c>
      <c r="AV154" s="14" t="s">
        <v>83</v>
      </c>
      <c r="AW154" s="14" t="s">
        <v>30</v>
      </c>
      <c r="AX154" s="14" t="s">
        <v>73</v>
      </c>
      <c r="AY154" s="254" t="s">
        <v>129</v>
      </c>
    </row>
    <row r="155" s="13" customFormat="1">
      <c r="A155" s="13"/>
      <c r="B155" s="233"/>
      <c r="C155" s="234"/>
      <c r="D155" s="235" t="s">
        <v>144</v>
      </c>
      <c r="E155" s="236" t="s">
        <v>1</v>
      </c>
      <c r="F155" s="237" t="s">
        <v>186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144</v>
      </c>
      <c r="AU155" s="243" t="s">
        <v>83</v>
      </c>
      <c r="AV155" s="13" t="s">
        <v>81</v>
      </c>
      <c r="AW155" s="13" t="s">
        <v>30</v>
      </c>
      <c r="AX155" s="13" t="s">
        <v>73</v>
      </c>
      <c r="AY155" s="243" t="s">
        <v>129</v>
      </c>
    </row>
    <row r="156" s="14" customFormat="1">
      <c r="A156" s="14"/>
      <c r="B156" s="244"/>
      <c r="C156" s="245"/>
      <c r="D156" s="235" t="s">
        <v>144</v>
      </c>
      <c r="E156" s="246" t="s">
        <v>1</v>
      </c>
      <c r="F156" s="247" t="s">
        <v>432</v>
      </c>
      <c r="G156" s="245"/>
      <c r="H156" s="248">
        <v>-7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144</v>
      </c>
      <c r="AU156" s="254" t="s">
        <v>83</v>
      </c>
      <c r="AV156" s="14" t="s">
        <v>83</v>
      </c>
      <c r="AW156" s="14" t="s">
        <v>30</v>
      </c>
      <c r="AX156" s="14" t="s">
        <v>73</v>
      </c>
      <c r="AY156" s="254" t="s">
        <v>129</v>
      </c>
    </row>
    <row r="157" s="15" customFormat="1">
      <c r="A157" s="15"/>
      <c r="B157" s="255"/>
      <c r="C157" s="256"/>
      <c r="D157" s="235" t="s">
        <v>144</v>
      </c>
      <c r="E157" s="257" t="s">
        <v>1</v>
      </c>
      <c r="F157" s="258" t="s">
        <v>149</v>
      </c>
      <c r="G157" s="256"/>
      <c r="H157" s="259">
        <v>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144</v>
      </c>
      <c r="AU157" s="265" t="s">
        <v>83</v>
      </c>
      <c r="AV157" s="15" t="s">
        <v>135</v>
      </c>
      <c r="AW157" s="15" t="s">
        <v>30</v>
      </c>
      <c r="AX157" s="15" t="s">
        <v>81</v>
      </c>
      <c r="AY157" s="265" t="s">
        <v>129</v>
      </c>
    </row>
    <row r="158" s="2" customFormat="1" ht="33" customHeight="1">
      <c r="A158" s="38"/>
      <c r="B158" s="39"/>
      <c r="C158" s="219" t="s">
        <v>180</v>
      </c>
      <c r="D158" s="219" t="s">
        <v>131</v>
      </c>
      <c r="E158" s="220" t="s">
        <v>189</v>
      </c>
      <c r="F158" s="221" t="s">
        <v>190</v>
      </c>
      <c r="G158" s="222" t="s">
        <v>191</v>
      </c>
      <c r="H158" s="223">
        <v>14.4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135</v>
      </c>
      <c r="AT158" s="231" t="s">
        <v>131</v>
      </c>
      <c r="AU158" s="231" t="s">
        <v>83</v>
      </c>
      <c r="AY158" s="17" t="s">
        <v>129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81</v>
      </c>
      <c r="BK158" s="232">
        <f>ROUND(I158*H158,2)</f>
        <v>0</v>
      </c>
      <c r="BL158" s="17" t="s">
        <v>135</v>
      </c>
      <c r="BM158" s="231" t="s">
        <v>192</v>
      </c>
    </row>
    <row r="159" s="14" customFormat="1">
      <c r="A159" s="14"/>
      <c r="B159" s="244"/>
      <c r="C159" s="245"/>
      <c r="D159" s="235" t="s">
        <v>144</v>
      </c>
      <c r="E159" s="246" t="s">
        <v>1</v>
      </c>
      <c r="F159" s="247" t="s">
        <v>433</v>
      </c>
      <c r="G159" s="245"/>
      <c r="H159" s="248">
        <v>14.4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144</v>
      </c>
      <c r="AU159" s="254" t="s">
        <v>83</v>
      </c>
      <c r="AV159" s="14" t="s">
        <v>83</v>
      </c>
      <c r="AW159" s="14" t="s">
        <v>30</v>
      </c>
      <c r="AX159" s="14" t="s">
        <v>81</v>
      </c>
      <c r="AY159" s="254" t="s">
        <v>129</v>
      </c>
    </row>
    <row r="160" s="2" customFormat="1" ht="24.15" customHeight="1">
      <c r="A160" s="38"/>
      <c r="B160" s="39"/>
      <c r="C160" s="219" t="s">
        <v>188</v>
      </c>
      <c r="D160" s="219" t="s">
        <v>131</v>
      </c>
      <c r="E160" s="220" t="s">
        <v>194</v>
      </c>
      <c r="F160" s="221" t="s">
        <v>195</v>
      </c>
      <c r="G160" s="222" t="s">
        <v>134</v>
      </c>
      <c r="H160" s="223">
        <v>98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135</v>
      </c>
      <c r="AT160" s="231" t="s">
        <v>131</v>
      </c>
      <c r="AU160" s="231" t="s">
        <v>83</v>
      </c>
      <c r="AY160" s="17" t="s">
        <v>129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135</v>
      </c>
      <c r="BM160" s="231" t="s">
        <v>196</v>
      </c>
    </row>
    <row r="161" s="12" customFormat="1" ht="22.8" customHeight="1">
      <c r="A161" s="12"/>
      <c r="B161" s="203"/>
      <c r="C161" s="204"/>
      <c r="D161" s="205" t="s">
        <v>72</v>
      </c>
      <c r="E161" s="217" t="s">
        <v>155</v>
      </c>
      <c r="F161" s="217" t="s">
        <v>197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SUM(P162:P171)</f>
        <v>0</v>
      </c>
      <c r="Q161" s="211"/>
      <c r="R161" s="212">
        <f>SUM(R162:R171)</f>
        <v>2.6549819999999995</v>
      </c>
      <c r="S161" s="211"/>
      <c r="T161" s="213">
        <f>SUM(T162:T171)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81</v>
      </c>
      <c r="AT161" s="215" t="s">
        <v>72</v>
      </c>
      <c r="AU161" s="215" t="s">
        <v>81</v>
      </c>
      <c r="AY161" s="214" t="s">
        <v>129</v>
      </c>
      <c r="BK161" s="216">
        <f>SUM(BK162:BK171)</f>
        <v>0</v>
      </c>
    </row>
    <row r="162" s="2" customFormat="1" ht="21.75" customHeight="1">
      <c r="A162" s="38"/>
      <c r="B162" s="39"/>
      <c r="C162" s="219" t="s">
        <v>8</v>
      </c>
      <c r="D162" s="219" t="s">
        <v>131</v>
      </c>
      <c r="E162" s="220" t="s">
        <v>199</v>
      </c>
      <c r="F162" s="221" t="s">
        <v>200</v>
      </c>
      <c r="G162" s="222" t="s">
        <v>134</v>
      </c>
      <c r="H162" s="223">
        <v>17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135</v>
      </c>
      <c r="AT162" s="231" t="s">
        <v>131</v>
      </c>
      <c r="AU162" s="231" t="s">
        <v>83</v>
      </c>
      <c r="AY162" s="17" t="s">
        <v>129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135</v>
      </c>
      <c r="BM162" s="231" t="s">
        <v>201</v>
      </c>
    </row>
    <row r="163" s="13" customFormat="1">
      <c r="A163" s="13"/>
      <c r="B163" s="233"/>
      <c r="C163" s="234"/>
      <c r="D163" s="235" t="s">
        <v>144</v>
      </c>
      <c r="E163" s="236" t="s">
        <v>1</v>
      </c>
      <c r="F163" s="237" t="s">
        <v>202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144</v>
      </c>
      <c r="AU163" s="243" t="s">
        <v>83</v>
      </c>
      <c r="AV163" s="13" t="s">
        <v>81</v>
      </c>
      <c r="AW163" s="13" t="s">
        <v>30</v>
      </c>
      <c r="AX163" s="13" t="s">
        <v>73</v>
      </c>
      <c r="AY163" s="243" t="s">
        <v>129</v>
      </c>
    </row>
    <row r="164" s="14" customFormat="1">
      <c r="A164" s="14"/>
      <c r="B164" s="244"/>
      <c r="C164" s="245"/>
      <c r="D164" s="235" t="s">
        <v>144</v>
      </c>
      <c r="E164" s="246" t="s">
        <v>1</v>
      </c>
      <c r="F164" s="247" t="s">
        <v>185</v>
      </c>
      <c r="G164" s="245"/>
      <c r="H164" s="248">
        <v>17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144</v>
      </c>
      <c r="AU164" s="254" t="s">
        <v>83</v>
      </c>
      <c r="AV164" s="14" t="s">
        <v>83</v>
      </c>
      <c r="AW164" s="14" t="s">
        <v>30</v>
      </c>
      <c r="AX164" s="14" t="s">
        <v>81</v>
      </c>
      <c r="AY164" s="254" t="s">
        <v>129</v>
      </c>
    </row>
    <row r="165" s="2" customFormat="1" ht="16.5" customHeight="1">
      <c r="A165" s="38"/>
      <c r="B165" s="39"/>
      <c r="C165" s="219" t="s">
        <v>198</v>
      </c>
      <c r="D165" s="219" t="s">
        <v>131</v>
      </c>
      <c r="E165" s="220" t="s">
        <v>205</v>
      </c>
      <c r="F165" s="221" t="s">
        <v>206</v>
      </c>
      <c r="G165" s="222" t="s">
        <v>171</v>
      </c>
      <c r="H165" s="223">
        <v>7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135</v>
      </c>
      <c r="AT165" s="231" t="s">
        <v>131</v>
      </c>
      <c r="AU165" s="231" t="s">
        <v>83</v>
      </c>
      <c r="AY165" s="17" t="s">
        <v>129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81</v>
      </c>
      <c r="BK165" s="232">
        <f>ROUND(I165*H165,2)</f>
        <v>0</v>
      </c>
      <c r="BL165" s="17" t="s">
        <v>135</v>
      </c>
      <c r="BM165" s="231" t="s">
        <v>207</v>
      </c>
    </row>
    <row r="166" s="2" customFormat="1" ht="24.15" customHeight="1">
      <c r="A166" s="38"/>
      <c r="B166" s="39"/>
      <c r="C166" s="219" t="s">
        <v>204</v>
      </c>
      <c r="D166" s="219" t="s">
        <v>131</v>
      </c>
      <c r="E166" s="220" t="s">
        <v>209</v>
      </c>
      <c r="F166" s="221" t="s">
        <v>210</v>
      </c>
      <c r="G166" s="222" t="s">
        <v>134</v>
      </c>
      <c r="H166" s="223">
        <v>9.9000000000000004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0.11162</v>
      </c>
      <c r="R166" s="229">
        <f>Q166*H166</f>
        <v>1.105038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135</v>
      </c>
      <c r="AT166" s="231" t="s">
        <v>131</v>
      </c>
      <c r="AU166" s="231" t="s">
        <v>83</v>
      </c>
      <c r="AY166" s="17" t="s">
        <v>129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135</v>
      </c>
      <c r="BM166" s="231" t="s">
        <v>211</v>
      </c>
    </row>
    <row r="167" s="13" customFormat="1">
      <c r="A167" s="13"/>
      <c r="B167" s="233"/>
      <c r="C167" s="234"/>
      <c r="D167" s="235" t="s">
        <v>144</v>
      </c>
      <c r="E167" s="236" t="s">
        <v>1</v>
      </c>
      <c r="F167" s="237" t="s">
        <v>212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144</v>
      </c>
      <c r="AU167" s="243" t="s">
        <v>83</v>
      </c>
      <c r="AV167" s="13" t="s">
        <v>81</v>
      </c>
      <c r="AW167" s="13" t="s">
        <v>30</v>
      </c>
      <c r="AX167" s="13" t="s">
        <v>73</v>
      </c>
      <c r="AY167" s="243" t="s">
        <v>129</v>
      </c>
    </row>
    <row r="168" s="14" customFormat="1">
      <c r="A168" s="14"/>
      <c r="B168" s="244"/>
      <c r="C168" s="245"/>
      <c r="D168" s="235" t="s">
        <v>144</v>
      </c>
      <c r="E168" s="246" t="s">
        <v>1</v>
      </c>
      <c r="F168" s="247" t="s">
        <v>434</v>
      </c>
      <c r="G168" s="245"/>
      <c r="H168" s="248">
        <v>9.9000000000000004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144</v>
      </c>
      <c r="AU168" s="254" t="s">
        <v>83</v>
      </c>
      <c r="AV168" s="14" t="s">
        <v>83</v>
      </c>
      <c r="AW168" s="14" t="s">
        <v>30</v>
      </c>
      <c r="AX168" s="14" t="s">
        <v>81</v>
      </c>
      <c r="AY168" s="254" t="s">
        <v>129</v>
      </c>
    </row>
    <row r="169" s="2" customFormat="1" ht="16.5" customHeight="1">
      <c r="A169" s="38"/>
      <c r="B169" s="39"/>
      <c r="C169" s="266" t="s">
        <v>208</v>
      </c>
      <c r="D169" s="266" t="s">
        <v>215</v>
      </c>
      <c r="E169" s="267" t="s">
        <v>216</v>
      </c>
      <c r="F169" s="268" t="s">
        <v>217</v>
      </c>
      <c r="G169" s="269" t="s">
        <v>134</v>
      </c>
      <c r="H169" s="270">
        <v>10.196999999999999</v>
      </c>
      <c r="I169" s="271"/>
      <c r="J169" s="272">
        <f>ROUND(I169*H169,2)</f>
        <v>0</v>
      </c>
      <c r="K169" s="273"/>
      <c r="L169" s="274"/>
      <c r="M169" s="275" t="s">
        <v>1</v>
      </c>
      <c r="N169" s="276" t="s">
        <v>38</v>
      </c>
      <c r="O169" s="91"/>
      <c r="P169" s="229">
        <f>O169*H169</f>
        <v>0</v>
      </c>
      <c r="Q169" s="229">
        <v>0.152</v>
      </c>
      <c r="R169" s="229">
        <f>Q169*H169</f>
        <v>1.5499439999999998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168</v>
      </c>
      <c r="AT169" s="231" t="s">
        <v>215</v>
      </c>
      <c r="AU169" s="231" t="s">
        <v>83</v>
      </c>
      <c r="AY169" s="17" t="s">
        <v>129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81</v>
      </c>
      <c r="BK169" s="232">
        <f>ROUND(I169*H169,2)</f>
        <v>0</v>
      </c>
      <c r="BL169" s="17" t="s">
        <v>135</v>
      </c>
      <c r="BM169" s="231" t="s">
        <v>218</v>
      </c>
    </row>
    <row r="170" s="13" customFormat="1">
      <c r="A170" s="13"/>
      <c r="B170" s="233"/>
      <c r="C170" s="234"/>
      <c r="D170" s="235" t="s">
        <v>144</v>
      </c>
      <c r="E170" s="236" t="s">
        <v>1</v>
      </c>
      <c r="F170" s="237" t="s">
        <v>212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144</v>
      </c>
      <c r="AU170" s="243" t="s">
        <v>83</v>
      </c>
      <c r="AV170" s="13" t="s">
        <v>81</v>
      </c>
      <c r="AW170" s="13" t="s">
        <v>30</v>
      </c>
      <c r="AX170" s="13" t="s">
        <v>73</v>
      </c>
      <c r="AY170" s="243" t="s">
        <v>129</v>
      </c>
    </row>
    <row r="171" s="14" customFormat="1">
      <c r="A171" s="14"/>
      <c r="B171" s="244"/>
      <c r="C171" s="245"/>
      <c r="D171" s="235" t="s">
        <v>144</v>
      </c>
      <c r="E171" s="246" t="s">
        <v>1</v>
      </c>
      <c r="F171" s="247" t="s">
        <v>435</v>
      </c>
      <c r="G171" s="245"/>
      <c r="H171" s="248">
        <v>10.196999999999999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144</v>
      </c>
      <c r="AU171" s="254" t="s">
        <v>83</v>
      </c>
      <c r="AV171" s="14" t="s">
        <v>83</v>
      </c>
      <c r="AW171" s="14" t="s">
        <v>30</v>
      </c>
      <c r="AX171" s="14" t="s">
        <v>81</v>
      </c>
      <c r="AY171" s="254" t="s">
        <v>129</v>
      </c>
    </row>
    <row r="172" s="12" customFormat="1" ht="22.8" customHeight="1">
      <c r="A172" s="12"/>
      <c r="B172" s="203"/>
      <c r="C172" s="204"/>
      <c r="D172" s="205" t="s">
        <v>72</v>
      </c>
      <c r="E172" s="217" t="s">
        <v>220</v>
      </c>
      <c r="F172" s="217" t="s">
        <v>221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SUM(P173:P178)</f>
        <v>0</v>
      </c>
      <c r="Q172" s="211"/>
      <c r="R172" s="212">
        <f>SUM(R173:R178)</f>
        <v>10.89733</v>
      </c>
      <c r="S172" s="211"/>
      <c r="T172" s="213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81</v>
      </c>
      <c r="AT172" s="215" t="s">
        <v>72</v>
      </c>
      <c r="AU172" s="215" t="s">
        <v>81</v>
      </c>
      <c r="AY172" s="214" t="s">
        <v>129</v>
      </c>
      <c r="BK172" s="216">
        <f>SUM(BK173:BK178)</f>
        <v>0</v>
      </c>
    </row>
    <row r="173" s="2" customFormat="1" ht="21.75" customHeight="1">
      <c r="A173" s="38"/>
      <c r="B173" s="39"/>
      <c r="C173" s="219" t="s">
        <v>214</v>
      </c>
      <c r="D173" s="219" t="s">
        <v>131</v>
      </c>
      <c r="E173" s="220" t="s">
        <v>222</v>
      </c>
      <c r="F173" s="221" t="s">
        <v>223</v>
      </c>
      <c r="G173" s="222" t="s">
        <v>134</v>
      </c>
      <c r="H173" s="223">
        <v>53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135</v>
      </c>
      <c r="AT173" s="231" t="s">
        <v>131</v>
      </c>
      <c r="AU173" s="231" t="s">
        <v>83</v>
      </c>
      <c r="AY173" s="17" t="s">
        <v>129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81</v>
      </c>
      <c r="BK173" s="232">
        <f>ROUND(I173*H173,2)</f>
        <v>0</v>
      </c>
      <c r="BL173" s="17" t="s">
        <v>135</v>
      </c>
      <c r="BM173" s="231" t="s">
        <v>224</v>
      </c>
    </row>
    <row r="174" s="13" customFormat="1">
      <c r="A174" s="13"/>
      <c r="B174" s="233"/>
      <c r="C174" s="234"/>
      <c r="D174" s="235" t="s">
        <v>144</v>
      </c>
      <c r="E174" s="236" t="s">
        <v>1</v>
      </c>
      <c r="F174" s="237" t="s">
        <v>225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144</v>
      </c>
      <c r="AU174" s="243" t="s">
        <v>83</v>
      </c>
      <c r="AV174" s="13" t="s">
        <v>81</v>
      </c>
      <c r="AW174" s="13" t="s">
        <v>30</v>
      </c>
      <c r="AX174" s="13" t="s">
        <v>73</v>
      </c>
      <c r="AY174" s="243" t="s">
        <v>129</v>
      </c>
    </row>
    <row r="175" s="14" customFormat="1">
      <c r="A175" s="14"/>
      <c r="B175" s="244"/>
      <c r="C175" s="245"/>
      <c r="D175" s="235" t="s">
        <v>144</v>
      </c>
      <c r="E175" s="246" t="s">
        <v>1</v>
      </c>
      <c r="F175" s="247" t="s">
        <v>393</v>
      </c>
      <c r="G175" s="245"/>
      <c r="H175" s="248">
        <v>53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144</v>
      </c>
      <c r="AU175" s="254" t="s">
        <v>83</v>
      </c>
      <c r="AV175" s="14" t="s">
        <v>83</v>
      </c>
      <c r="AW175" s="14" t="s">
        <v>30</v>
      </c>
      <c r="AX175" s="14" t="s">
        <v>81</v>
      </c>
      <c r="AY175" s="254" t="s">
        <v>129</v>
      </c>
    </row>
    <row r="176" s="2" customFormat="1" ht="33" customHeight="1">
      <c r="A176" s="38"/>
      <c r="B176" s="39"/>
      <c r="C176" s="219" t="s">
        <v>185</v>
      </c>
      <c r="D176" s="219" t="s">
        <v>131</v>
      </c>
      <c r="E176" s="220" t="s">
        <v>227</v>
      </c>
      <c r="F176" s="221" t="s">
        <v>228</v>
      </c>
      <c r="G176" s="222" t="s">
        <v>134</v>
      </c>
      <c r="H176" s="223">
        <v>53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0.089219999999999994</v>
      </c>
      <c r="R176" s="229">
        <f>Q176*H176</f>
        <v>4.7286599999999996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135</v>
      </c>
      <c r="AT176" s="231" t="s">
        <v>131</v>
      </c>
      <c r="AU176" s="231" t="s">
        <v>83</v>
      </c>
      <c r="AY176" s="17" t="s">
        <v>129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81</v>
      </c>
      <c r="BK176" s="232">
        <f>ROUND(I176*H176,2)</f>
        <v>0</v>
      </c>
      <c r="BL176" s="17" t="s">
        <v>135</v>
      </c>
      <c r="BM176" s="231" t="s">
        <v>229</v>
      </c>
    </row>
    <row r="177" s="2" customFormat="1" ht="16.5" customHeight="1">
      <c r="A177" s="38"/>
      <c r="B177" s="39"/>
      <c r="C177" s="266" t="s">
        <v>148</v>
      </c>
      <c r="D177" s="266" t="s">
        <v>215</v>
      </c>
      <c r="E177" s="267" t="s">
        <v>230</v>
      </c>
      <c r="F177" s="268" t="s">
        <v>231</v>
      </c>
      <c r="G177" s="269" t="s">
        <v>134</v>
      </c>
      <c r="H177" s="270">
        <v>54.590000000000003</v>
      </c>
      <c r="I177" s="271"/>
      <c r="J177" s="272">
        <f>ROUND(I177*H177,2)</f>
        <v>0</v>
      </c>
      <c r="K177" s="273"/>
      <c r="L177" s="274"/>
      <c r="M177" s="275" t="s">
        <v>1</v>
      </c>
      <c r="N177" s="276" t="s">
        <v>38</v>
      </c>
      <c r="O177" s="91"/>
      <c r="P177" s="229">
        <f>O177*H177</f>
        <v>0</v>
      </c>
      <c r="Q177" s="229">
        <v>0.113</v>
      </c>
      <c r="R177" s="229">
        <f>Q177*H177</f>
        <v>6.1686700000000005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168</v>
      </c>
      <c r="AT177" s="231" t="s">
        <v>215</v>
      </c>
      <c r="AU177" s="231" t="s">
        <v>83</v>
      </c>
      <c r="AY177" s="17" t="s">
        <v>129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135</v>
      </c>
      <c r="BM177" s="231" t="s">
        <v>232</v>
      </c>
    </row>
    <row r="178" s="14" customFormat="1">
      <c r="A178" s="14"/>
      <c r="B178" s="244"/>
      <c r="C178" s="245"/>
      <c r="D178" s="235" t="s">
        <v>144</v>
      </c>
      <c r="E178" s="246" t="s">
        <v>1</v>
      </c>
      <c r="F178" s="247" t="s">
        <v>436</v>
      </c>
      <c r="G178" s="245"/>
      <c r="H178" s="248">
        <v>54.590000000000003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144</v>
      </c>
      <c r="AU178" s="254" t="s">
        <v>83</v>
      </c>
      <c r="AV178" s="14" t="s">
        <v>83</v>
      </c>
      <c r="AW178" s="14" t="s">
        <v>30</v>
      </c>
      <c r="AX178" s="14" t="s">
        <v>81</v>
      </c>
      <c r="AY178" s="254" t="s">
        <v>129</v>
      </c>
    </row>
    <row r="179" s="12" customFormat="1" ht="22.8" customHeight="1">
      <c r="A179" s="12"/>
      <c r="B179" s="203"/>
      <c r="C179" s="204"/>
      <c r="D179" s="205" t="s">
        <v>72</v>
      </c>
      <c r="E179" s="217" t="s">
        <v>239</v>
      </c>
      <c r="F179" s="217" t="s">
        <v>240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SUM(P180:P190)</f>
        <v>0</v>
      </c>
      <c r="Q179" s="211"/>
      <c r="R179" s="212">
        <f>SUM(R180:R190)</f>
        <v>19.0366</v>
      </c>
      <c r="S179" s="211"/>
      <c r="T179" s="213">
        <f>SUM(T180:T190)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81</v>
      </c>
      <c r="AT179" s="215" t="s">
        <v>72</v>
      </c>
      <c r="AU179" s="215" t="s">
        <v>81</v>
      </c>
      <c r="AY179" s="214" t="s">
        <v>129</v>
      </c>
      <c r="BK179" s="216">
        <f>SUM(BK180:BK190)</f>
        <v>0</v>
      </c>
    </row>
    <row r="180" s="2" customFormat="1" ht="21.75" customHeight="1">
      <c r="A180" s="38"/>
      <c r="B180" s="39"/>
      <c r="C180" s="219" t="s">
        <v>154</v>
      </c>
      <c r="D180" s="219" t="s">
        <v>131</v>
      </c>
      <c r="E180" s="220" t="s">
        <v>222</v>
      </c>
      <c r="F180" s="221" t="s">
        <v>223</v>
      </c>
      <c r="G180" s="222" t="s">
        <v>134</v>
      </c>
      <c r="H180" s="223">
        <v>29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38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135</v>
      </c>
      <c r="AT180" s="231" t="s">
        <v>131</v>
      </c>
      <c r="AU180" s="231" t="s">
        <v>83</v>
      </c>
      <c r="AY180" s="17" t="s">
        <v>129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81</v>
      </c>
      <c r="BK180" s="232">
        <f>ROUND(I180*H180,2)</f>
        <v>0</v>
      </c>
      <c r="BL180" s="17" t="s">
        <v>135</v>
      </c>
      <c r="BM180" s="231" t="s">
        <v>241</v>
      </c>
    </row>
    <row r="181" s="13" customFormat="1">
      <c r="A181" s="13"/>
      <c r="B181" s="233"/>
      <c r="C181" s="234"/>
      <c r="D181" s="235" t="s">
        <v>144</v>
      </c>
      <c r="E181" s="236" t="s">
        <v>1</v>
      </c>
      <c r="F181" s="237" t="s">
        <v>225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144</v>
      </c>
      <c r="AU181" s="243" t="s">
        <v>83</v>
      </c>
      <c r="AV181" s="13" t="s">
        <v>81</v>
      </c>
      <c r="AW181" s="13" t="s">
        <v>30</v>
      </c>
      <c r="AX181" s="13" t="s">
        <v>73</v>
      </c>
      <c r="AY181" s="243" t="s">
        <v>129</v>
      </c>
    </row>
    <row r="182" s="14" customFormat="1">
      <c r="A182" s="14"/>
      <c r="B182" s="244"/>
      <c r="C182" s="245"/>
      <c r="D182" s="235" t="s">
        <v>144</v>
      </c>
      <c r="E182" s="246" t="s">
        <v>1</v>
      </c>
      <c r="F182" s="247" t="s">
        <v>271</v>
      </c>
      <c r="G182" s="245"/>
      <c r="H182" s="248">
        <v>29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144</v>
      </c>
      <c r="AU182" s="254" t="s">
        <v>83</v>
      </c>
      <c r="AV182" s="14" t="s">
        <v>83</v>
      </c>
      <c r="AW182" s="14" t="s">
        <v>30</v>
      </c>
      <c r="AX182" s="14" t="s">
        <v>81</v>
      </c>
      <c r="AY182" s="254" t="s">
        <v>129</v>
      </c>
    </row>
    <row r="183" s="2" customFormat="1" ht="24.15" customHeight="1">
      <c r="A183" s="38"/>
      <c r="B183" s="39"/>
      <c r="C183" s="219" t="s">
        <v>234</v>
      </c>
      <c r="D183" s="219" t="s">
        <v>131</v>
      </c>
      <c r="E183" s="220" t="s">
        <v>244</v>
      </c>
      <c r="F183" s="221" t="s">
        <v>245</v>
      </c>
      <c r="G183" s="222" t="s">
        <v>134</v>
      </c>
      <c r="H183" s="223">
        <v>29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0.38313999999999998</v>
      </c>
      <c r="R183" s="229">
        <f>Q183*H183</f>
        <v>11.11106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135</v>
      </c>
      <c r="AT183" s="231" t="s">
        <v>131</v>
      </c>
      <c r="AU183" s="231" t="s">
        <v>83</v>
      </c>
      <c r="AY183" s="17" t="s">
        <v>129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81</v>
      </c>
      <c r="BK183" s="232">
        <f>ROUND(I183*H183,2)</f>
        <v>0</v>
      </c>
      <c r="BL183" s="17" t="s">
        <v>135</v>
      </c>
      <c r="BM183" s="231" t="s">
        <v>246</v>
      </c>
    </row>
    <row r="184" s="2" customFormat="1" ht="24.15" customHeight="1">
      <c r="A184" s="38"/>
      <c r="B184" s="39"/>
      <c r="C184" s="219" t="s">
        <v>7</v>
      </c>
      <c r="D184" s="219" t="s">
        <v>131</v>
      </c>
      <c r="E184" s="220" t="s">
        <v>209</v>
      </c>
      <c r="F184" s="221" t="s">
        <v>210</v>
      </c>
      <c r="G184" s="222" t="s">
        <v>134</v>
      </c>
      <c r="H184" s="223">
        <v>29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0.11162</v>
      </c>
      <c r="R184" s="229">
        <f>Q184*H184</f>
        <v>3.23698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135</v>
      </c>
      <c r="AT184" s="231" t="s">
        <v>131</v>
      </c>
      <c r="AU184" s="231" t="s">
        <v>83</v>
      </c>
      <c r="AY184" s="17" t="s">
        <v>129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81</v>
      </c>
      <c r="BK184" s="232">
        <f>ROUND(I184*H184,2)</f>
        <v>0</v>
      </c>
      <c r="BL184" s="17" t="s">
        <v>135</v>
      </c>
      <c r="BM184" s="231" t="s">
        <v>248</v>
      </c>
    </row>
    <row r="185" s="2" customFormat="1" ht="16.5" customHeight="1">
      <c r="A185" s="38"/>
      <c r="B185" s="39"/>
      <c r="C185" s="266" t="s">
        <v>243</v>
      </c>
      <c r="D185" s="266" t="s">
        <v>215</v>
      </c>
      <c r="E185" s="267" t="s">
        <v>216</v>
      </c>
      <c r="F185" s="268" t="s">
        <v>217</v>
      </c>
      <c r="G185" s="269" t="s">
        <v>134</v>
      </c>
      <c r="H185" s="270">
        <v>21.629999999999999</v>
      </c>
      <c r="I185" s="271"/>
      <c r="J185" s="272">
        <f>ROUND(I185*H185,2)</f>
        <v>0</v>
      </c>
      <c r="K185" s="273"/>
      <c r="L185" s="274"/>
      <c r="M185" s="275" t="s">
        <v>1</v>
      </c>
      <c r="N185" s="276" t="s">
        <v>38</v>
      </c>
      <c r="O185" s="91"/>
      <c r="P185" s="229">
        <f>O185*H185</f>
        <v>0</v>
      </c>
      <c r="Q185" s="229">
        <v>0.152</v>
      </c>
      <c r="R185" s="229">
        <f>Q185*H185</f>
        <v>3.2877599999999996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168</v>
      </c>
      <c r="AT185" s="231" t="s">
        <v>215</v>
      </c>
      <c r="AU185" s="231" t="s">
        <v>83</v>
      </c>
      <c r="AY185" s="17" t="s">
        <v>129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81</v>
      </c>
      <c r="BK185" s="232">
        <f>ROUND(I185*H185,2)</f>
        <v>0</v>
      </c>
      <c r="BL185" s="17" t="s">
        <v>135</v>
      </c>
      <c r="BM185" s="231" t="s">
        <v>250</v>
      </c>
    </row>
    <row r="186" s="14" customFormat="1">
      <c r="A186" s="14"/>
      <c r="B186" s="244"/>
      <c r="C186" s="245"/>
      <c r="D186" s="235" t="s">
        <v>144</v>
      </c>
      <c r="E186" s="246" t="s">
        <v>1</v>
      </c>
      <c r="F186" s="247" t="s">
        <v>437</v>
      </c>
      <c r="G186" s="245"/>
      <c r="H186" s="248">
        <v>21.629999999999999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144</v>
      </c>
      <c r="AU186" s="254" t="s">
        <v>83</v>
      </c>
      <c r="AV186" s="14" t="s">
        <v>83</v>
      </c>
      <c r="AW186" s="14" t="s">
        <v>30</v>
      </c>
      <c r="AX186" s="14" t="s">
        <v>81</v>
      </c>
      <c r="AY186" s="254" t="s">
        <v>129</v>
      </c>
    </row>
    <row r="187" s="2" customFormat="1" ht="16.5" customHeight="1">
      <c r="A187" s="38"/>
      <c r="B187" s="39"/>
      <c r="C187" s="266" t="s">
        <v>247</v>
      </c>
      <c r="D187" s="266" t="s">
        <v>215</v>
      </c>
      <c r="E187" s="267" t="s">
        <v>253</v>
      </c>
      <c r="F187" s="268" t="s">
        <v>254</v>
      </c>
      <c r="G187" s="269" t="s">
        <v>134</v>
      </c>
      <c r="H187" s="270">
        <v>2.0600000000000001</v>
      </c>
      <c r="I187" s="271"/>
      <c r="J187" s="272">
        <f>ROUND(I187*H187,2)</f>
        <v>0</v>
      </c>
      <c r="K187" s="273"/>
      <c r="L187" s="274"/>
      <c r="M187" s="275" t="s">
        <v>1</v>
      </c>
      <c r="N187" s="276" t="s">
        <v>38</v>
      </c>
      <c r="O187" s="91"/>
      <c r="P187" s="229">
        <f>O187*H187</f>
        <v>0</v>
      </c>
      <c r="Q187" s="229">
        <v>0.152</v>
      </c>
      <c r="R187" s="229">
        <f>Q187*H187</f>
        <v>0.31312000000000001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168</v>
      </c>
      <c r="AT187" s="231" t="s">
        <v>215</v>
      </c>
      <c r="AU187" s="231" t="s">
        <v>83</v>
      </c>
      <c r="AY187" s="17" t="s">
        <v>129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81</v>
      </c>
      <c r="BK187" s="232">
        <f>ROUND(I187*H187,2)</f>
        <v>0</v>
      </c>
      <c r="BL187" s="17" t="s">
        <v>135</v>
      </c>
      <c r="BM187" s="231" t="s">
        <v>255</v>
      </c>
    </row>
    <row r="188" s="14" customFormat="1">
      <c r="A188" s="14"/>
      <c r="B188" s="244"/>
      <c r="C188" s="245"/>
      <c r="D188" s="235" t="s">
        <v>144</v>
      </c>
      <c r="E188" s="246" t="s">
        <v>1</v>
      </c>
      <c r="F188" s="247" t="s">
        <v>238</v>
      </c>
      <c r="G188" s="245"/>
      <c r="H188" s="248">
        <v>2.0600000000000001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144</v>
      </c>
      <c r="AU188" s="254" t="s">
        <v>83</v>
      </c>
      <c r="AV188" s="14" t="s">
        <v>83</v>
      </c>
      <c r="AW188" s="14" t="s">
        <v>30</v>
      </c>
      <c r="AX188" s="14" t="s">
        <v>81</v>
      </c>
      <c r="AY188" s="254" t="s">
        <v>129</v>
      </c>
    </row>
    <row r="189" s="2" customFormat="1" ht="24.15" customHeight="1">
      <c r="A189" s="38"/>
      <c r="B189" s="39"/>
      <c r="C189" s="266" t="s">
        <v>249</v>
      </c>
      <c r="D189" s="266" t="s">
        <v>215</v>
      </c>
      <c r="E189" s="267" t="s">
        <v>258</v>
      </c>
      <c r="F189" s="268" t="s">
        <v>259</v>
      </c>
      <c r="G189" s="269" t="s">
        <v>134</v>
      </c>
      <c r="H189" s="270">
        <v>6.1799999999999997</v>
      </c>
      <c r="I189" s="271"/>
      <c r="J189" s="272">
        <f>ROUND(I189*H189,2)</f>
        <v>0</v>
      </c>
      <c r="K189" s="273"/>
      <c r="L189" s="274"/>
      <c r="M189" s="275" t="s">
        <v>1</v>
      </c>
      <c r="N189" s="276" t="s">
        <v>38</v>
      </c>
      <c r="O189" s="91"/>
      <c r="P189" s="229">
        <f>O189*H189</f>
        <v>0</v>
      </c>
      <c r="Q189" s="229">
        <v>0.17599999999999999</v>
      </c>
      <c r="R189" s="229">
        <f>Q189*H189</f>
        <v>1.08768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168</v>
      </c>
      <c r="AT189" s="231" t="s">
        <v>215</v>
      </c>
      <c r="AU189" s="231" t="s">
        <v>83</v>
      </c>
      <c r="AY189" s="17" t="s">
        <v>129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81</v>
      </c>
      <c r="BK189" s="232">
        <f>ROUND(I189*H189,2)</f>
        <v>0</v>
      </c>
      <c r="BL189" s="17" t="s">
        <v>135</v>
      </c>
      <c r="BM189" s="231" t="s">
        <v>260</v>
      </c>
    </row>
    <row r="190" s="14" customFormat="1">
      <c r="A190" s="14"/>
      <c r="B190" s="244"/>
      <c r="C190" s="245"/>
      <c r="D190" s="235" t="s">
        <v>144</v>
      </c>
      <c r="E190" s="246" t="s">
        <v>1</v>
      </c>
      <c r="F190" s="247" t="s">
        <v>438</v>
      </c>
      <c r="G190" s="245"/>
      <c r="H190" s="248">
        <v>6.1799999999999997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144</v>
      </c>
      <c r="AU190" s="254" t="s">
        <v>83</v>
      </c>
      <c r="AV190" s="14" t="s">
        <v>83</v>
      </c>
      <c r="AW190" s="14" t="s">
        <v>30</v>
      </c>
      <c r="AX190" s="14" t="s">
        <v>81</v>
      </c>
      <c r="AY190" s="254" t="s">
        <v>129</v>
      </c>
    </row>
    <row r="191" s="12" customFormat="1" ht="22.8" customHeight="1">
      <c r="A191" s="12"/>
      <c r="B191" s="203"/>
      <c r="C191" s="204"/>
      <c r="D191" s="205" t="s">
        <v>72</v>
      </c>
      <c r="E191" s="217" t="s">
        <v>168</v>
      </c>
      <c r="F191" s="217" t="s">
        <v>262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SUM(P192:P211)</f>
        <v>0</v>
      </c>
      <c r="Q191" s="211"/>
      <c r="R191" s="212">
        <f>SUM(R192:R211)</f>
        <v>0.71999999999999997</v>
      </c>
      <c r="S191" s="211"/>
      <c r="T191" s="213">
        <f>SUM(T192:T211)</f>
        <v>0.60000000000000009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81</v>
      </c>
      <c r="AT191" s="215" t="s">
        <v>72</v>
      </c>
      <c r="AU191" s="215" t="s">
        <v>81</v>
      </c>
      <c r="AY191" s="214" t="s">
        <v>129</v>
      </c>
      <c r="BK191" s="216">
        <f>SUM(BK192:BK211)</f>
        <v>0</v>
      </c>
    </row>
    <row r="192" s="2" customFormat="1" ht="24.15" customHeight="1">
      <c r="A192" s="38"/>
      <c r="B192" s="39"/>
      <c r="C192" s="219" t="s">
        <v>252</v>
      </c>
      <c r="D192" s="219" t="s">
        <v>131</v>
      </c>
      <c r="E192" s="220" t="s">
        <v>439</v>
      </c>
      <c r="F192" s="221" t="s">
        <v>440</v>
      </c>
      <c r="G192" s="222" t="s">
        <v>178</v>
      </c>
      <c r="H192" s="223">
        <v>6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0.050000000000000003</v>
      </c>
      <c r="T192" s="230">
        <f>S192*H192</f>
        <v>0.30000000000000004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135</v>
      </c>
      <c r="AT192" s="231" t="s">
        <v>131</v>
      </c>
      <c r="AU192" s="231" t="s">
        <v>83</v>
      </c>
      <c r="AY192" s="17" t="s">
        <v>129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81</v>
      </c>
      <c r="BK192" s="232">
        <f>ROUND(I192*H192,2)</f>
        <v>0</v>
      </c>
      <c r="BL192" s="17" t="s">
        <v>135</v>
      </c>
      <c r="BM192" s="231" t="s">
        <v>441</v>
      </c>
    </row>
    <row r="193" s="13" customFormat="1">
      <c r="A193" s="13"/>
      <c r="B193" s="233"/>
      <c r="C193" s="234"/>
      <c r="D193" s="235" t="s">
        <v>144</v>
      </c>
      <c r="E193" s="236" t="s">
        <v>1</v>
      </c>
      <c r="F193" s="237" t="s">
        <v>442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144</v>
      </c>
      <c r="AU193" s="243" t="s">
        <v>83</v>
      </c>
      <c r="AV193" s="13" t="s">
        <v>81</v>
      </c>
      <c r="AW193" s="13" t="s">
        <v>30</v>
      </c>
      <c r="AX193" s="13" t="s">
        <v>73</v>
      </c>
      <c r="AY193" s="243" t="s">
        <v>129</v>
      </c>
    </row>
    <row r="194" s="14" customFormat="1">
      <c r="A194" s="14"/>
      <c r="B194" s="244"/>
      <c r="C194" s="245"/>
      <c r="D194" s="235" t="s">
        <v>144</v>
      </c>
      <c r="E194" s="246" t="s">
        <v>1</v>
      </c>
      <c r="F194" s="247" t="s">
        <v>159</v>
      </c>
      <c r="G194" s="245"/>
      <c r="H194" s="248">
        <v>6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144</v>
      </c>
      <c r="AU194" s="254" t="s">
        <v>83</v>
      </c>
      <c r="AV194" s="14" t="s">
        <v>83</v>
      </c>
      <c r="AW194" s="14" t="s">
        <v>30</v>
      </c>
      <c r="AX194" s="14" t="s">
        <v>81</v>
      </c>
      <c r="AY194" s="254" t="s">
        <v>129</v>
      </c>
    </row>
    <row r="195" s="2" customFormat="1" ht="37.8" customHeight="1">
      <c r="A195" s="38"/>
      <c r="B195" s="39"/>
      <c r="C195" s="219" t="s">
        <v>257</v>
      </c>
      <c r="D195" s="219" t="s">
        <v>131</v>
      </c>
      <c r="E195" s="220" t="s">
        <v>443</v>
      </c>
      <c r="F195" s="221" t="s">
        <v>444</v>
      </c>
      <c r="G195" s="222" t="s">
        <v>178</v>
      </c>
      <c r="H195" s="223">
        <v>6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0.089999999999999997</v>
      </c>
      <c r="R195" s="229">
        <f>Q195*H195</f>
        <v>0.54000000000000004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135</v>
      </c>
      <c r="AT195" s="231" t="s">
        <v>131</v>
      </c>
      <c r="AU195" s="231" t="s">
        <v>83</v>
      </c>
      <c r="AY195" s="17" t="s">
        <v>129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81</v>
      </c>
      <c r="BK195" s="232">
        <f>ROUND(I195*H195,2)</f>
        <v>0</v>
      </c>
      <c r="BL195" s="17" t="s">
        <v>135</v>
      </c>
      <c r="BM195" s="231" t="s">
        <v>445</v>
      </c>
    </row>
    <row r="196" s="13" customFormat="1">
      <c r="A196" s="13"/>
      <c r="B196" s="233"/>
      <c r="C196" s="234"/>
      <c r="D196" s="235" t="s">
        <v>144</v>
      </c>
      <c r="E196" s="236" t="s">
        <v>1</v>
      </c>
      <c r="F196" s="237" t="s">
        <v>446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144</v>
      </c>
      <c r="AU196" s="243" t="s">
        <v>83</v>
      </c>
      <c r="AV196" s="13" t="s">
        <v>81</v>
      </c>
      <c r="AW196" s="13" t="s">
        <v>30</v>
      </c>
      <c r="AX196" s="13" t="s">
        <v>73</v>
      </c>
      <c r="AY196" s="243" t="s">
        <v>129</v>
      </c>
    </row>
    <row r="197" s="14" customFormat="1">
      <c r="A197" s="14"/>
      <c r="B197" s="244"/>
      <c r="C197" s="245"/>
      <c r="D197" s="235" t="s">
        <v>144</v>
      </c>
      <c r="E197" s="246" t="s">
        <v>1</v>
      </c>
      <c r="F197" s="247" t="s">
        <v>159</v>
      </c>
      <c r="G197" s="245"/>
      <c r="H197" s="248">
        <v>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144</v>
      </c>
      <c r="AU197" s="254" t="s">
        <v>83</v>
      </c>
      <c r="AV197" s="14" t="s">
        <v>83</v>
      </c>
      <c r="AW197" s="14" t="s">
        <v>30</v>
      </c>
      <c r="AX197" s="14" t="s">
        <v>81</v>
      </c>
      <c r="AY197" s="254" t="s">
        <v>129</v>
      </c>
    </row>
    <row r="198" s="2" customFormat="1" ht="24.15" customHeight="1">
      <c r="A198" s="38"/>
      <c r="B198" s="39"/>
      <c r="C198" s="219" t="s">
        <v>263</v>
      </c>
      <c r="D198" s="219" t="s">
        <v>131</v>
      </c>
      <c r="E198" s="220" t="s">
        <v>264</v>
      </c>
      <c r="F198" s="221" t="s">
        <v>265</v>
      </c>
      <c r="G198" s="222" t="s">
        <v>178</v>
      </c>
      <c r="H198" s="223">
        <v>2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0.14999999999999999</v>
      </c>
      <c r="T198" s="230">
        <f>S198*H198</f>
        <v>0.29999999999999999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135</v>
      </c>
      <c r="AT198" s="231" t="s">
        <v>131</v>
      </c>
      <c r="AU198" s="231" t="s">
        <v>83</v>
      </c>
      <c r="AY198" s="17" t="s">
        <v>129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135</v>
      </c>
      <c r="BM198" s="231" t="s">
        <v>266</v>
      </c>
    </row>
    <row r="199" s="13" customFormat="1">
      <c r="A199" s="13"/>
      <c r="B199" s="233"/>
      <c r="C199" s="234"/>
      <c r="D199" s="235" t="s">
        <v>144</v>
      </c>
      <c r="E199" s="236" t="s">
        <v>1</v>
      </c>
      <c r="F199" s="237" t="s">
        <v>267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144</v>
      </c>
      <c r="AU199" s="243" t="s">
        <v>83</v>
      </c>
      <c r="AV199" s="13" t="s">
        <v>81</v>
      </c>
      <c r="AW199" s="13" t="s">
        <v>30</v>
      </c>
      <c r="AX199" s="13" t="s">
        <v>73</v>
      </c>
      <c r="AY199" s="243" t="s">
        <v>129</v>
      </c>
    </row>
    <row r="200" s="14" customFormat="1">
      <c r="A200" s="14"/>
      <c r="B200" s="244"/>
      <c r="C200" s="245"/>
      <c r="D200" s="235" t="s">
        <v>144</v>
      </c>
      <c r="E200" s="246" t="s">
        <v>1</v>
      </c>
      <c r="F200" s="247" t="s">
        <v>83</v>
      </c>
      <c r="G200" s="245"/>
      <c r="H200" s="248">
        <v>2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144</v>
      </c>
      <c r="AU200" s="254" t="s">
        <v>83</v>
      </c>
      <c r="AV200" s="14" t="s">
        <v>83</v>
      </c>
      <c r="AW200" s="14" t="s">
        <v>30</v>
      </c>
      <c r="AX200" s="14" t="s">
        <v>81</v>
      </c>
      <c r="AY200" s="254" t="s">
        <v>129</v>
      </c>
    </row>
    <row r="201" s="2" customFormat="1" ht="37.8" customHeight="1">
      <c r="A201" s="38"/>
      <c r="B201" s="39"/>
      <c r="C201" s="219" t="s">
        <v>203</v>
      </c>
      <c r="D201" s="219" t="s">
        <v>131</v>
      </c>
      <c r="E201" s="220" t="s">
        <v>268</v>
      </c>
      <c r="F201" s="221" t="s">
        <v>269</v>
      </c>
      <c r="G201" s="222" t="s">
        <v>178</v>
      </c>
      <c r="H201" s="223">
        <v>2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0.089999999999999997</v>
      </c>
      <c r="R201" s="229">
        <f>Q201*H201</f>
        <v>0.17999999999999999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135</v>
      </c>
      <c r="AT201" s="231" t="s">
        <v>131</v>
      </c>
      <c r="AU201" s="231" t="s">
        <v>83</v>
      </c>
      <c r="AY201" s="17" t="s">
        <v>129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81</v>
      </c>
      <c r="BK201" s="232">
        <f>ROUND(I201*H201,2)</f>
        <v>0</v>
      </c>
      <c r="BL201" s="17" t="s">
        <v>135</v>
      </c>
      <c r="BM201" s="231" t="s">
        <v>270</v>
      </c>
    </row>
    <row r="202" s="13" customFormat="1">
      <c r="A202" s="13"/>
      <c r="B202" s="233"/>
      <c r="C202" s="234"/>
      <c r="D202" s="235" t="s">
        <v>144</v>
      </c>
      <c r="E202" s="236" t="s">
        <v>1</v>
      </c>
      <c r="F202" s="237" t="s">
        <v>267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144</v>
      </c>
      <c r="AU202" s="243" t="s">
        <v>83</v>
      </c>
      <c r="AV202" s="13" t="s">
        <v>81</v>
      </c>
      <c r="AW202" s="13" t="s">
        <v>30</v>
      </c>
      <c r="AX202" s="13" t="s">
        <v>73</v>
      </c>
      <c r="AY202" s="243" t="s">
        <v>129</v>
      </c>
    </row>
    <row r="203" s="14" customFormat="1">
      <c r="A203" s="14"/>
      <c r="B203" s="244"/>
      <c r="C203" s="245"/>
      <c r="D203" s="235" t="s">
        <v>144</v>
      </c>
      <c r="E203" s="246" t="s">
        <v>1</v>
      </c>
      <c r="F203" s="247" t="s">
        <v>83</v>
      </c>
      <c r="G203" s="245"/>
      <c r="H203" s="248">
        <v>2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144</v>
      </c>
      <c r="AU203" s="254" t="s">
        <v>83</v>
      </c>
      <c r="AV203" s="14" t="s">
        <v>83</v>
      </c>
      <c r="AW203" s="14" t="s">
        <v>30</v>
      </c>
      <c r="AX203" s="14" t="s">
        <v>81</v>
      </c>
      <c r="AY203" s="254" t="s">
        <v>129</v>
      </c>
    </row>
    <row r="204" s="2" customFormat="1" ht="24.15" customHeight="1">
      <c r="A204" s="38"/>
      <c r="B204" s="39"/>
      <c r="C204" s="219" t="s">
        <v>271</v>
      </c>
      <c r="D204" s="219" t="s">
        <v>131</v>
      </c>
      <c r="E204" s="220" t="s">
        <v>272</v>
      </c>
      <c r="F204" s="221" t="s">
        <v>273</v>
      </c>
      <c r="G204" s="222" t="s">
        <v>171</v>
      </c>
      <c r="H204" s="223">
        <v>3.3090000000000002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135</v>
      </c>
      <c r="AT204" s="231" t="s">
        <v>131</v>
      </c>
      <c r="AU204" s="231" t="s">
        <v>83</v>
      </c>
      <c r="AY204" s="17" t="s">
        <v>129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81</v>
      </c>
      <c r="BK204" s="232">
        <f>ROUND(I204*H204,2)</f>
        <v>0</v>
      </c>
      <c r="BL204" s="17" t="s">
        <v>135</v>
      </c>
      <c r="BM204" s="231" t="s">
        <v>274</v>
      </c>
    </row>
    <row r="205" s="13" customFormat="1">
      <c r="A205" s="13"/>
      <c r="B205" s="233"/>
      <c r="C205" s="234"/>
      <c r="D205" s="235" t="s">
        <v>144</v>
      </c>
      <c r="E205" s="236" t="s">
        <v>1</v>
      </c>
      <c r="F205" s="237" t="s">
        <v>275</v>
      </c>
      <c r="G205" s="234"/>
      <c r="H205" s="236" t="s">
        <v>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144</v>
      </c>
      <c r="AU205" s="243" t="s">
        <v>83</v>
      </c>
      <c r="AV205" s="13" t="s">
        <v>81</v>
      </c>
      <c r="AW205" s="13" t="s">
        <v>30</v>
      </c>
      <c r="AX205" s="13" t="s">
        <v>73</v>
      </c>
      <c r="AY205" s="243" t="s">
        <v>129</v>
      </c>
    </row>
    <row r="206" s="14" customFormat="1">
      <c r="A206" s="14"/>
      <c r="B206" s="244"/>
      <c r="C206" s="245"/>
      <c r="D206" s="235" t="s">
        <v>144</v>
      </c>
      <c r="E206" s="246" t="s">
        <v>1</v>
      </c>
      <c r="F206" s="247" t="s">
        <v>447</v>
      </c>
      <c r="G206" s="245"/>
      <c r="H206" s="248">
        <v>2.4079999999999999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144</v>
      </c>
      <c r="AU206" s="254" t="s">
        <v>83</v>
      </c>
      <c r="AV206" s="14" t="s">
        <v>83</v>
      </c>
      <c r="AW206" s="14" t="s">
        <v>30</v>
      </c>
      <c r="AX206" s="14" t="s">
        <v>73</v>
      </c>
      <c r="AY206" s="254" t="s">
        <v>129</v>
      </c>
    </row>
    <row r="207" s="13" customFormat="1">
      <c r="A207" s="13"/>
      <c r="B207" s="233"/>
      <c r="C207" s="234"/>
      <c r="D207" s="235" t="s">
        <v>144</v>
      </c>
      <c r="E207" s="236" t="s">
        <v>1</v>
      </c>
      <c r="F207" s="237" t="s">
        <v>277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144</v>
      </c>
      <c r="AU207" s="243" t="s">
        <v>83</v>
      </c>
      <c r="AV207" s="13" t="s">
        <v>81</v>
      </c>
      <c r="AW207" s="13" t="s">
        <v>30</v>
      </c>
      <c r="AX207" s="13" t="s">
        <v>73</v>
      </c>
      <c r="AY207" s="243" t="s">
        <v>129</v>
      </c>
    </row>
    <row r="208" s="14" customFormat="1">
      <c r="A208" s="14"/>
      <c r="B208" s="244"/>
      <c r="C208" s="245"/>
      <c r="D208" s="235" t="s">
        <v>144</v>
      </c>
      <c r="E208" s="246" t="s">
        <v>1</v>
      </c>
      <c r="F208" s="247" t="s">
        <v>448</v>
      </c>
      <c r="G208" s="245"/>
      <c r="H208" s="248">
        <v>0.90100000000000002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144</v>
      </c>
      <c r="AU208" s="254" t="s">
        <v>83</v>
      </c>
      <c r="AV208" s="14" t="s">
        <v>83</v>
      </c>
      <c r="AW208" s="14" t="s">
        <v>30</v>
      </c>
      <c r="AX208" s="14" t="s">
        <v>73</v>
      </c>
      <c r="AY208" s="254" t="s">
        <v>129</v>
      </c>
    </row>
    <row r="209" s="15" customFormat="1">
      <c r="A209" s="15"/>
      <c r="B209" s="255"/>
      <c r="C209" s="256"/>
      <c r="D209" s="235" t="s">
        <v>144</v>
      </c>
      <c r="E209" s="257" t="s">
        <v>1</v>
      </c>
      <c r="F209" s="258" t="s">
        <v>149</v>
      </c>
      <c r="G209" s="256"/>
      <c r="H209" s="259">
        <v>3.3090000000000002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144</v>
      </c>
      <c r="AU209" s="265" t="s">
        <v>83</v>
      </c>
      <c r="AV209" s="15" t="s">
        <v>135</v>
      </c>
      <c r="AW209" s="15" t="s">
        <v>30</v>
      </c>
      <c r="AX209" s="15" t="s">
        <v>81</v>
      </c>
      <c r="AY209" s="265" t="s">
        <v>129</v>
      </c>
    </row>
    <row r="210" s="2" customFormat="1" ht="16.5" customHeight="1">
      <c r="A210" s="38"/>
      <c r="B210" s="39"/>
      <c r="C210" s="219" t="s">
        <v>279</v>
      </c>
      <c r="D210" s="219" t="s">
        <v>131</v>
      </c>
      <c r="E210" s="220" t="s">
        <v>280</v>
      </c>
      <c r="F210" s="221" t="s">
        <v>281</v>
      </c>
      <c r="G210" s="222" t="s">
        <v>166</v>
      </c>
      <c r="H210" s="223">
        <v>16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38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135</v>
      </c>
      <c r="AT210" s="231" t="s">
        <v>131</v>
      </c>
      <c r="AU210" s="231" t="s">
        <v>83</v>
      </c>
      <c r="AY210" s="17" t="s">
        <v>129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81</v>
      </c>
      <c r="BK210" s="232">
        <f>ROUND(I210*H210,2)</f>
        <v>0</v>
      </c>
      <c r="BL210" s="17" t="s">
        <v>135</v>
      </c>
      <c r="BM210" s="231" t="s">
        <v>282</v>
      </c>
    </row>
    <row r="211" s="2" customFormat="1" ht="16.5" customHeight="1">
      <c r="A211" s="38"/>
      <c r="B211" s="39"/>
      <c r="C211" s="219" t="s">
        <v>283</v>
      </c>
      <c r="D211" s="219" t="s">
        <v>131</v>
      </c>
      <c r="E211" s="220" t="s">
        <v>284</v>
      </c>
      <c r="F211" s="221" t="s">
        <v>285</v>
      </c>
      <c r="G211" s="222" t="s">
        <v>166</v>
      </c>
      <c r="H211" s="223">
        <v>16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38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135</v>
      </c>
      <c r="AT211" s="231" t="s">
        <v>131</v>
      </c>
      <c r="AU211" s="231" t="s">
        <v>83</v>
      </c>
      <c r="AY211" s="17" t="s">
        <v>129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81</v>
      </c>
      <c r="BK211" s="232">
        <f>ROUND(I211*H211,2)</f>
        <v>0</v>
      </c>
      <c r="BL211" s="17" t="s">
        <v>135</v>
      </c>
      <c r="BM211" s="231" t="s">
        <v>286</v>
      </c>
    </row>
    <row r="212" s="12" customFormat="1" ht="22.8" customHeight="1">
      <c r="A212" s="12"/>
      <c r="B212" s="203"/>
      <c r="C212" s="204"/>
      <c r="D212" s="205" t="s">
        <v>72</v>
      </c>
      <c r="E212" s="217" t="s">
        <v>175</v>
      </c>
      <c r="F212" s="217" t="s">
        <v>287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SUM(P213:P235)</f>
        <v>0</v>
      </c>
      <c r="Q212" s="211"/>
      <c r="R212" s="212">
        <f>SUM(R213:R235)</f>
        <v>17.667310799999999</v>
      </c>
      <c r="S212" s="211"/>
      <c r="T212" s="213">
        <f>SUM(T213:T235)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81</v>
      </c>
      <c r="AT212" s="215" t="s">
        <v>72</v>
      </c>
      <c r="AU212" s="215" t="s">
        <v>81</v>
      </c>
      <c r="AY212" s="214" t="s">
        <v>129</v>
      </c>
      <c r="BK212" s="216">
        <f>SUM(BK213:BK235)</f>
        <v>0</v>
      </c>
    </row>
    <row r="213" s="2" customFormat="1" ht="24.15" customHeight="1">
      <c r="A213" s="38"/>
      <c r="B213" s="39"/>
      <c r="C213" s="219" t="s">
        <v>288</v>
      </c>
      <c r="D213" s="219" t="s">
        <v>131</v>
      </c>
      <c r="E213" s="220" t="s">
        <v>289</v>
      </c>
      <c r="F213" s="221" t="s">
        <v>290</v>
      </c>
      <c r="G213" s="222" t="s">
        <v>166</v>
      </c>
      <c r="H213" s="223">
        <v>12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38</v>
      </c>
      <c r="O213" s="91"/>
      <c r="P213" s="229">
        <f>O213*H213</f>
        <v>0</v>
      </c>
      <c r="Q213" s="229">
        <v>0.20219000000000001</v>
      </c>
      <c r="R213" s="229">
        <f>Q213*H213</f>
        <v>2.4262800000000002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135</v>
      </c>
      <c r="AT213" s="231" t="s">
        <v>131</v>
      </c>
      <c r="AU213" s="231" t="s">
        <v>83</v>
      </c>
      <c r="AY213" s="17" t="s">
        <v>129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81</v>
      </c>
      <c r="BK213" s="232">
        <f>ROUND(I213*H213,2)</f>
        <v>0</v>
      </c>
      <c r="BL213" s="17" t="s">
        <v>135</v>
      </c>
      <c r="BM213" s="231" t="s">
        <v>291</v>
      </c>
    </row>
    <row r="214" s="2" customFormat="1" ht="24.15" customHeight="1">
      <c r="A214" s="38"/>
      <c r="B214" s="39"/>
      <c r="C214" s="266" t="s">
        <v>292</v>
      </c>
      <c r="D214" s="266" t="s">
        <v>215</v>
      </c>
      <c r="E214" s="267" t="s">
        <v>293</v>
      </c>
      <c r="F214" s="268" t="s">
        <v>294</v>
      </c>
      <c r="G214" s="269" t="s">
        <v>166</v>
      </c>
      <c r="H214" s="270">
        <v>12.24</v>
      </c>
      <c r="I214" s="271"/>
      <c r="J214" s="272">
        <f>ROUND(I214*H214,2)</f>
        <v>0</v>
      </c>
      <c r="K214" s="273"/>
      <c r="L214" s="274"/>
      <c r="M214" s="275" t="s">
        <v>1</v>
      </c>
      <c r="N214" s="276" t="s">
        <v>38</v>
      </c>
      <c r="O214" s="91"/>
      <c r="P214" s="229">
        <f>O214*H214</f>
        <v>0</v>
      </c>
      <c r="Q214" s="229">
        <v>0.048300000000000003</v>
      </c>
      <c r="R214" s="229">
        <f>Q214*H214</f>
        <v>0.59119200000000005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168</v>
      </c>
      <c r="AT214" s="231" t="s">
        <v>215</v>
      </c>
      <c r="AU214" s="231" t="s">
        <v>83</v>
      </c>
      <c r="AY214" s="17" t="s">
        <v>129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81</v>
      </c>
      <c r="BK214" s="232">
        <f>ROUND(I214*H214,2)</f>
        <v>0</v>
      </c>
      <c r="BL214" s="17" t="s">
        <v>135</v>
      </c>
      <c r="BM214" s="231" t="s">
        <v>295</v>
      </c>
    </row>
    <row r="215" s="14" customFormat="1">
      <c r="A215" s="14"/>
      <c r="B215" s="244"/>
      <c r="C215" s="245"/>
      <c r="D215" s="235" t="s">
        <v>144</v>
      </c>
      <c r="E215" s="246" t="s">
        <v>1</v>
      </c>
      <c r="F215" s="247" t="s">
        <v>449</v>
      </c>
      <c r="G215" s="245"/>
      <c r="H215" s="248">
        <v>12.24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144</v>
      </c>
      <c r="AU215" s="254" t="s">
        <v>83</v>
      </c>
      <c r="AV215" s="14" t="s">
        <v>83</v>
      </c>
      <c r="AW215" s="14" t="s">
        <v>30</v>
      </c>
      <c r="AX215" s="14" t="s">
        <v>81</v>
      </c>
      <c r="AY215" s="254" t="s">
        <v>129</v>
      </c>
    </row>
    <row r="216" s="2" customFormat="1" ht="33" customHeight="1">
      <c r="A216" s="38"/>
      <c r="B216" s="39"/>
      <c r="C216" s="219" t="s">
        <v>297</v>
      </c>
      <c r="D216" s="219" t="s">
        <v>131</v>
      </c>
      <c r="E216" s="220" t="s">
        <v>298</v>
      </c>
      <c r="F216" s="221" t="s">
        <v>299</v>
      </c>
      <c r="G216" s="222" t="s">
        <v>166</v>
      </c>
      <c r="H216" s="223">
        <v>34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0.15540000000000001</v>
      </c>
      <c r="R216" s="229">
        <f>Q216*H216</f>
        <v>5.2836000000000007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135</v>
      </c>
      <c r="AT216" s="231" t="s">
        <v>131</v>
      </c>
      <c r="AU216" s="231" t="s">
        <v>83</v>
      </c>
      <c r="AY216" s="17" t="s">
        <v>129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81</v>
      </c>
      <c r="BK216" s="232">
        <f>ROUND(I216*H216,2)</f>
        <v>0</v>
      </c>
      <c r="BL216" s="17" t="s">
        <v>135</v>
      </c>
      <c r="BM216" s="231" t="s">
        <v>300</v>
      </c>
    </row>
    <row r="217" s="14" customFormat="1">
      <c r="A217" s="14"/>
      <c r="B217" s="244"/>
      <c r="C217" s="245"/>
      <c r="D217" s="235" t="s">
        <v>144</v>
      </c>
      <c r="E217" s="246" t="s">
        <v>1</v>
      </c>
      <c r="F217" s="247" t="s">
        <v>450</v>
      </c>
      <c r="G217" s="245"/>
      <c r="H217" s="248">
        <v>34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144</v>
      </c>
      <c r="AU217" s="254" t="s">
        <v>83</v>
      </c>
      <c r="AV217" s="14" t="s">
        <v>83</v>
      </c>
      <c r="AW217" s="14" t="s">
        <v>30</v>
      </c>
      <c r="AX217" s="14" t="s">
        <v>81</v>
      </c>
      <c r="AY217" s="254" t="s">
        <v>129</v>
      </c>
    </row>
    <row r="218" s="2" customFormat="1" ht="16.5" customHeight="1">
      <c r="A218" s="38"/>
      <c r="B218" s="39"/>
      <c r="C218" s="266" t="s">
        <v>302</v>
      </c>
      <c r="D218" s="266" t="s">
        <v>215</v>
      </c>
      <c r="E218" s="267" t="s">
        <v>303</v>
      </c>
      <c r="F218" s="268" t="s">
        <v>304</v>
      </c>
      <c r="G218" s="269" t="s">
        <v>166</v>
      </c>
      <c r="H218" s="270">
        <v>28.559999999999999</v>
      </c>
      <c r="I218" s="271"/>
      <c r="J218" s="272">
        <f>ROUND(I218*H218,2)</f>
        <v>0</v>
      </c>
      <c r="K218" s="273"/>
      <c r="L218" s="274"/>
      <c r="M218" s="275" t="s">
        <v>1</v>
      </c>
      <c r="N218" s="276" t="s">
        <v>38</v>
      </c>
      <c r="O218" s="91"/>
      <c r="P218" s="229">
        <f>O218*H218</f>
        <v>0</v>
      </c>
      <c r="Q218" s="229">
        <v>0.080000000000000002</v>
      </c>
      <c r="R218" s="229">
        <f>Q218*H218</f>
        <v>2.2848000000000002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168</v>
      </c>
      <c r="AT218" s="231" t="s">
        <v>215</v>
      </c>
      <c r="AU218" s="231" t="s">
        <v>83</v>
      </c>
      <c r="AY218" s="17" t="s">
        <v>129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81</v>
      </c>
      <c r="BK218" s="232">
        <f>ROUND(I218*H218,2)</f>
        <v>0</v>
      </c>
      <c r="BL218" s="17" t="s">
        <v>135</v>
      </c>
      <c r="BM218" s="231" t="s">
        <v>305</v>
      </c>
    </row>
    <row r="219" s="14" customFormat="1">
      <c r="A219" s="14"/>
      <c r="B219" s="244"/>
      <c r="C219" s="245"/>
      <c r="D219" s="235" t="s">
        <v>144</v>
      </c>
      <c r="E219" s="246" t="s">
        <v>1</v>
      </c>
      <c r="F219" s="247" t="s">
        <v>451</v>
      </c>
      <c r="G219" s="245"/>
      <c r="H219" s="248">
        <v>28.559999999999999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144</v>
      </c>
      <c r="AU219" s="254" t="s">
        <v>83</v>
      </c>
      <c r="AV219" s="14" t="s">
        <v>83</v>
      </c>
      <c r="AW219" s="14" t="s">
        <v>30</v>
      </c>
      <c r="AX219" s="14" t="s">
        <v>81</v>
      </c>
      <c r="AY219" s="254" t="s">
        <v>129</v>
      </c>
    </row>
    <row r="220" s="2" customFormat="1" ht="24.15" customHeight="1">
      <c r="A220" s="38"/>
      <c r="B220" s="39"/>
      <c r="C220" s="266" t="s">
        <v>307</v>
      </c>
      <c r="D220" s="266" t="s">
        <v>215</v>
      </c>
      <c r="E220" s="267" t="s">
        <v>308</v>
      </c>
      <c r="F220" s="268" t="s">
        <v>309</v>
      </c>
      <c r="G220" s="269" t="s">
        <v>166</v>
      </c>
      <c r="H220" s="270">
        <v>6.1200000000000001</v>
      </c>
      <c r="I220" s="271"/>
      <c r="J220" s="272">
        <f>ROUND(I220*H220,2)</f>
        <v>0</v>
      </c>
      <c r="K220" s="273"/>
      <c r="L220" s="274"/>
      <c r="M220" s="275" t="s">
        <v>1</v>
      </c>
      <c r="N220" s="276" t="s">
        <v>38</v>
      </c>
      <c r="O220" s="91"/>
      <c r="P220" s="229">
        <f>O220*H220</f>
        <v>0</v>
      </c>
      <c r="Q220" s="229">
        <v>0.065670000000000006</v>
      </c>
      <c r="R220" s="229">
        <f>Q220*H220</f>
        <v>0.40190040000000005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168</v>
      </c>
      <c r="AT220" s="231" t="s">
        <v>215</v>
      </c>
      <c r="AU220" s="231" t="s">
        <v>83</v>
      </c>
      <c r="AY220" s="17" t="s">
        <v>129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81</v>
      </c>
      <c r="BK220" s="232">
        <f>ROUND(I220*H220,2)</f>
        <v>0</v>
      </c>
      <c r="BL220" s="17" t="s">
        <v>135</v>
      </c>
      <c r="BM220" s="231" t="s">
        <v>310</v>
      </c>
    </row>
    <row r="221" s="14" customFormat="1">
      <c r="A221" s="14"/>
      <c r="B221" s="244"/>
      <c r="C221" s="245"/>
      <c r="D221" s="235" t="s">
        <v>144</v>
      </c>
      <c r="E221" s="246" t="s">
        <v>1</v>
      </c>
      <c r="F221" s="247" t="s">
        <v>452</v>
      </c>
      <c r="G221" s="245"/>
      <c r="H221" s="248">
        <v>6.1200000000000001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144</v>
      </c>
      <c r="AU221" s="254" t="s">
        <v>83</v>
      </c>
      <c r="AV221" s="14" t="s">
        <v>83</v>
      </c>
      <c r="AW221" s="14" t="s">
        <v>30</v>
      </c>
      <c r="AX221" s="14" t="s">
        <v>81</v>
      </c>
      <c r="AY221" s="254" t="s">
        <v>129</v>
      </c>
    </row>
    <row r="222" s="2" customFormat="1" ht="33" customHeight="1">
      <c r="A222" s="38"/>
      <c r="B222" s="39"/>
      <c r="C222" s="219" t="s">
        <v>312</v>
      </c>
      <c r="D222" s="219" t="s">
        <v>131</v>
      </c>
      <c r="E222" s="220" t="s">
        <v>313</v>
      </c>
      <c r="F222" s="221" t="s">
        <v>314</v>
      </c>
      <c r="G222" s="222" t="s">
        <v>166</v>
      </c>
      <c r="H222" s="223">
        <v>16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38</v>
      </c>
      <c r="O222" s="91"/>
      <c r="P222" s="229">
        <f>O222*H222</f>
        <v>0</v>
      </c>
      <c r="Q222" s="229">
        <v>0.1295</v>
      </c>
      <c r="R222" s="229">
        <f>Q222*H222</f>
        <v>2.0720000000000001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135</v>
      </c>
      <c r="AT222" s="231" t="s">
        <v>131</v>
      </c>
      <c r="AU222" s="231" t="s">
        <v>83</v>
      </c>
      <c r="AY222" s="17" t="s">
        <v>129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81</v>
      </c>
      <c r="BK222" s="232">
        <f>ROUND(I222*H222,2)</f>
        <v>0</v>
      </c>
      <c r="BL222" s="17" t="s">
        <v>135</v>
      </c>
      <c r="BM222" s="231" t="s">
        <v>315</v>
      </c>
    </row>
    <row r="223" s="2" customFormat="1" ht="16.5" customHeight="1">
      <c r="A223" s="38"/>
      <c r="B223" s="39"/>
      <c r="C223" s="266" t="s">
        <v>242</v>
      </c>
      <c r="D223" s="266" t="s">
        <v>215</v>
      </c>
      <c r="E223" s="267" t="s">
        <v>316</v>
      </c>
      <c r="F223" s="268" t="s">
        <v>317</v>
      </c>
      <c r="G223" s="269" t="s">
        <v>166</v>
      </c>
      <c r="H223" s="270">
        <v>16.32</v>
      </c>
      <c r="I223" s="271"/>
      <c r="J223" s="272">
        <f>ROUND(I223*H223,2)</f>
        <v>0</v>
      </c>
      <c r="K223" s="273"/>
      <c r="L223" s="274"/>
      <c r="M223" s="275" t="s">
        <v>1</v>
      </c>
      <c r="N223" s="276" t="s">
        <v>38</v>
      </c>
      <c r="O223" s="91"/>
      <c r="P223" s="229">
        <f>O223*H223</f>
        <v>0</v>
      </c>
      <c r="Q223" s="229">
        <v>0.056120000000000003</v>
      </c>
      <c r="R223" s="229">
        <f>Q223*H223</f>
        <v>0.91587840000000009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168</v>
      </c>
      <c r="AT223" s="231" t="s">
        <v>215</v>
      </c>
      <c r="AU223" s="231" t="s">
        <v>83</v>
      </c>
      <c r="AY223" s="17" t="s">
        <v>129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81</v>
      </c>
      <c r="BK223" s="232">
        <f>ROUND(I223*H223,2)</f>
        <v>0</v>
      </c>
      <c r="BL223" s="17" t="s">
        <v>135</v>
      </c>
      <c r="BM223" s="231" t="s">
        <v>318</v>
      </c>
    </row>
    <row r="224" s="14" customFormat="1">
      <c r="A224" s="14"/>
      <c r="B224" s="244"/>
      <c r="C224" s="245"/>
      <c r="D224" s="235" t="s">
        <v>144</v>
      </c>
      <c r="E224" s="246" t="s">
        <v>1</v>
      </c>
      <c r="F224" s="247" t="s">
        <v>453</v>
      </c>
      <c r="G224" s="245"/>
      <c r="H224" s="248">
        <v>16.32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144</v>
      </c>
      <c r="AU224" s="254" t="s">
        <v>83</v>
      </c>
      <c r="AV224" s="14" t="s">
        <v>83</v>
      </c>
      <c r="AW224" s="14" t="s">
        <v>30</v>
      </c>
      <c r="AX224" s="14" t="s">
        <v>81</v>
      </c>
      <c r="AY224" s="254" t="s">
        <v>129</v>
      </c>
    </row>
    <row r="225" s="2" customFormat="1" ht="24.15" customHeight="1">
      <c r="A225" s="38"/>
      <c r="B225" s="39"/>
      <c r="C225" s="219" t="s">
        <v>320</v>
      </c>
      <c r="D225" s="219" t="s">
        <v>131</v>
      </c>
      <c r="E225" s="220" t="s">
        <v>321</v>
      </c>
      <c r="F225" s="221" t="s">
        <v>322</v>
      </c>
      <c r="G225" s="222" t="s">
        <v>166</v>
      </c>
      <c r="H225" s="223">
        <v>33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0.0043</v>
      </c>
      <c r="R225" s="229">
        <f>Q225*H225</f>
        <v>0.1419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135</v>
      </c>
      <c r="AT225" s="231" t="s">
        <v>131</v>
      </c>
      <c r="AU225" s="231" t="s">
        <v>83</v>
      </c>
      <c r="AY225" s="17" t="s">
        <v>129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81</v>
      </c>
      <c r="BK225" s="232">
        <f>ROUND(I225*H225,2)</f>
        <v>0</v>
      </c>
      <c r="BL225" s="17" t="s">
        <v>135</v>
      </c>
      <c r="BM225" s="231" t="s">
        <v>323</v>
      </c>
    </row>
    <row r="226" s="13" customFormat="1">
      <c r="A226" s="13"/>
      <c r="B226" s="233"/>
      <c r="C226" s="234"/>
      <c r="D226" s="235" t="s">
        <v>144</v>
      </c>
      <c r="E226" s="236" t="s">
        <v>1</v>
      </c>
      <c r="F226" s="237" t="s">
        <v>324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144</v>
      </c>
      <c r="AU226" s="243" t="s">
        <v>83</v>
      </c>
      <c r="AV226" s="13" t="s">
        <v>81</v>
      </c>
      <c r="AW226" s="13" t="s">
        <v>30</v>
      </c>
      <c r="AX226" s="13" t="s">
        <v>73</v>
      </c>
      <c r="AY226" s="243" t="s">
        <v>129</v>
      </c>
    </row>
    <row r="227" s="14" customFormat="1">
      <c r="A227" s="14"/>
      <c r="B227" s="244"/>
      <c r="C227" s="245"/>
      <c r="D227" s="235" t="s">
        <v>144</v>
      </c>
      <c r="E227" s="246" t="s">
        <v>1</v>
      </c>
      <c r="F227" s="247" t="s">
        <v>292</v>
      </c>
      <c r="G227" s="245"/>
      <c r="H227" s="248">
        <v>33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144</v>
      </c>
      <c r="AU227" s="254" t="s">
        <v>83</v>
      </c>
      <c r="AV227" s="14" t="s">
        <v>83</v>
      </c>
      <c r="AW227" s="14" t="s">
        <v>30</v>
      </c>
      <c r="AX227" s="14" t="s">
        <v>81</v>
      </c>
      <c r="AY227" s="254" t="s">
        <v>129</v>
      </c>
    </row>
    <row r="228" s="2" customFormat="1" ht="24.15" customHeight="1">
      <c r="A228" s="38"/>
      <c r="B228" s="39"/>
      <c r="C228" s="219" t="s">
        <v>326</v>
      </c>
      <c r="D228" s="219" t="s">
        <v>131</v>
      </c>
      <c r="E228" s="220" t="s">
        <v>327</v>
      </c>
      <c r="F228" s="221" t="s">
        <v>328</v>
      </c>
      <c r="G228" s="222" t="s">
        <v>166</v>
      </c>
      <c r="H228" s="223">
        <v>33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38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135</v>
      </c>
      <c r="AT228" s="231" t="s">
        <v>131</v>
      </c>
      <c r="AU228" s="231" t="s">
        <v>83</v>
      </c>
      <c r="AY228" s="17" t="s">
        <v>129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81</v>
      </c>
      <c r="BK228" s="232">
        <f>ROUND(I228*H228,2)</f>
        <v>0</v>
      </c>
      <c r="BL228" s="17" t="s">
        <v>135</v>
      </c>
      <c r="BM228" s="231" t="s">
        <v>329</v>
      </c>
    </row>
    <row r="229" s="2" customFormat="1" ht="24.15" customHeight="1">
      <c r="A229" s="38"/>
      <c r="B229" s="39"/>
      <c r="C229" s="219" t="s">
        <v>330</v>
      </c>
      <c r="D229" s="219" t="s">
        <v>131</v>
      </c>
      <c r="E229" s="220" t="s">
        <v>331</v>
      </c>
      <c r="F229" s="221" t="s">
        <v>332</v>
      </c>
      <c r="G229" s="222" t="s">
        <v>166</v>
      </c>
      <c r="H229" s="223">
        <v>16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38</v>
      </c>
      <c r="O229" s="91"/>
      <c r="P229" s="229">
        <f>O229*H229</f>
        <v>0</v>
      </c>
      <c r="Q229" s="229">
        <v>0.13095999999999999</v>
      </c>
      <c r="R229" s="229">
        <f>Q229*H229</f>
        <v>2.0953599999999999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135</v>
      </c>
      <c r="AT229" s="231" t="s">
        <v>131</v>
      </c>
      <c r="AU229" s="231" t="s">
        <v>83</v>
      </c>
      <c r="AY229" s="17" t="s">
        <v>129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81</v>
      </c>
      <c r="BK229" s="232">
        <f>ROUND(I229*H229,2)</f>
        <v>0</v>
      </c>
      <c r="BL229" s="17" t="s">
        <v>135</v>
      </c>
      <c r="BM229" s="231" t="s">
        <v>333</v>
      </c>
    </row>
    <row r="230" s="13" customFormat="1">
      <c r="A230" s="13"/>
      <c r="B230" s="233"/>
      <c r="C230" s="234"/>
      <c r="D230" s="235" t="s">
        <v>144</v>
      </c>
      <c r="E230" s="236" t="s">
        <v>1</v>
      </c>
      <c r="F230" s="237" t="s">
        <v>277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144</v>
      </c>
      <c r="AU230" s="243" t="s">
        <v>83</v>
      </c>
      <c r="AV230" s="13" t="s">
        <v>81</v>
      </c>
      <c r="AW230" s="13" t="s">
        <v>30</v>
      </c>
      <c r="AX230" s="13" t="s">
        <v>73</v>
      </c>
      <c r="AY230" s="243" t="s">
        <v>129</v>
      </c>
    </row>
    <row r="231" s="14" customFormat="1">
      <c r="A231" s="14"/>
      <c r="B231" s="244"/>
      <c r="C231" s="245"/>
      <c r="D231" s="235" t="s">
        <v>144</v>
      </c>
      <c r="E231" s="246" t="s">
        <v>1</v>
      </c>
      <c r="F231" s="247" t="s">
        <v>214</v>
      </c>
      <c r="G231" s="245"/>
      <c r="H231" s="248">
        <v>16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144</v>
      </c>
      <c r="AU231" s="254" t="s">
        <v>83</v>
      </c>
      <c r="AV231" s="14" t="s">
        <v>83</v>
      </c>
      <c r="AW231" s="14" t="s">
        <v>30</v>
      </c>
      <c r="AX231" s="14" t="s">
        <v>81</v>
      </c>
      <c r="AY231" s="254" t="s">
        <v>129</v>
      </c>
    </row>
    <row r="232" s="2" customFormat="1" ht="21.75" customHeight="1">
      <c r="A232" s="38"/>
      <c r="B232" s="39"/>
      <c r="C232" s="266" t="s">
        <v>334</v>
      </c>
      <c r="D232" s="266" t="s">
        <v>215</v>
      </c>
      <c r="E232" s="267" t="s">
        <v>335</v>
      </c>
      <c r="F232" s="268" t="s">
        <v>336</v>
      </c>
      <c r="G232" s="269" t="s">
        <v>178</v>
      </c>
      <c r="H232" s="270">
        <v>16.16</v>
      </c>
      <c r="I232" s="271"/>
      <c r="J232" s="272">
        <f>ROUND(I232*H232,2)</f>
        <v>0</v>
      </c>
      <c r="K232" s="273"/>
      <c r="L232" s="274"/>
      <c r="M232" s="275" t="s">
        <v>1</v>
      </c>
      <c r="N232" s="276" t="s">
        <v>38</v>
      </c>
      <c r="O232" s="91"/>
      <c r="P232" s="229">
        <f>O232*H232</f>
        <v>0</v>
      </c>
      <c r="Q232" s="229">
        <v>0.068000000000000005</v>
      </c>
      <c r="R232" s="229">
        <f>Q232*H232</f>
        <v>1.0988800000000001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168</v>
      </c>
      <c r="AT232" s="231" t="s">
        <v>215</v>
      </c>
      <c r="AU232" s="231" t="s">
        <v>83</v>
      </c>
      <c r="AY232" s="17" t="s">
        <v>129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135</v>
      </c>
      <c r="BM232" s="231" t="s">
        <v>337</v>
      </c>
    </row>
    <row r="233" s="14" customFormat="1">
      <c r="A233" s="14"/>
      <c r="B233" s="244"/>
      <c r="C233" s="245"/>
      <c r="D233" s="235" t="s">
        <v>144</v>
      </c>
      <c r="E233" s="246" t="s">
        <v>1</v>
      </c>
      <c r="F233" s="247" t="s">
        <v>454</v>
      </c>
      <c r="G233" s="245"/>
      <c r="H233" s="248">
        <v>16.16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144</v>
      </c>
      <c r="AU233" s="254" t="s">
        <v>83</v>
      </c>
      <c r="AV233" s="14" t="s">
        <v>83</v>
      </c>
      <c r="AW233" s="14" t="s">
        <v>30</v>
      </c>
      <c r="AX233" s="14" t="s">
        <v>81</v>
      </c>
      <c r="AY233" s="254" t="s">
        <v>129</v>
      </c>
    </row>
    <row r="234" s="2" customFormat="1" ht="16.5" customHeight="1">
      <c r="A234" s="38"/>
      <c r="B234" s="39"/>
      <c r="C234" s="266" t="s">
        <v>339</v>
      </c>
      <c r="D234" s="266" t="s">
        <v>215</v>
      </c>
      <c r="E234" s="267" t="s">
        <v>340</v>
      </c>
      <c r="F234" s="268" t="s">
        <v>341</v>
      </c>
      <c r="G234" s="269" t="s">
        <v>178</v>
      </c>
      <c r="H234" s="270">
        <v>32.32</v>
      </c>
      <c r="I234" s="271"/>
      <c r="J234" s="272">
        <f>ROUND(I234*H234,2)</f>
        <v>0</v>
      </c>
      <c r="K234" s="273"/>
      <c r="L234" s="274"/>
      <c r="M234" s="275" t="s">
        <v>1</v>
      </c>
      <c r="N234" s="276" t="s">
        <v>38</v>
      </c>
      <c r="O234" s="91"/>
      <c r="P234" s="229">
        <f>O234*H234</f>
        <v>0</v>
      </c>
      <c r="Q234" s="229">
        <v>0.010999999999999999</v>
      </c>
      <c r="R234" s="229">
        <f>Q234*H234</f>
        <v>0.35552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168</v>
      </c>
      <c r="AT234" s="231" t="s">
        <v>215</v>
      </c>
      <c r="AU234" s="231" t="s">
        <v>83</v>
      </c>
      <c r="AY234" s="17" t="s">
        <v>129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81</v>
      </c>
      <c r="BK234" s="232">
        <f>ROUND(I234*H234,2)</f>
        <v>0</v>
      </c>
      <c r="BL234" s="17" t="s">
        <v>135</v>
      </c>
      <c r="BM234" s="231" t="s">
        <v>342</v>
      </c>
    </row>
    <row r="235" s="14" customFormat="1">
      <c r="A235" s="14"/>
      <c r="B235" s="244"/>
      <c r="C235" s="245"/>
      <c r="D235" s="235" t="s">
        <v>144</v>
      </c>
      <c r="E235" s="246" t="s">
        <v>1</v>
      </c>
      <c r="F235" s="247" t="s">
        <v>455</v>
      </c>
      <c r="G235" s="245"/>
      <c r="H235" s="248">
        <v>32.32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144</v>
      </c>
      <c r="AU235" s="254" t="s">
        <v>83</v>
      </c>
      <c r="AV235" s="14" t="s">
        <v>83</v>
      </c>
      <c r="AW235" s="14" t="s">
        <v>30</v>
      </c>
      <c r="AX235" s="14" t="s">
        <v>81</v>
      </c>
      <c r="AY235" s="254" t="s">
        <v>129</v>
      </c>
    </row>
    <row r="236" s="12" customFormat="1" ht="22.8" customHeight="1">
      <c r="A236" s="12"/>
      <c r="B236" s="203"/>
      <c r="C236" s="204"/>
      <c r="D236" s="205" t="s">
        <v>72</v>
      </c>
      <c r="E236" s="217" t="s">
        <v>344</v>
      </c>
      <c r="F236" s="217" t="s">
        <v>345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SUM(P237:P245)</f>
        <v>0</v>
      </c>
      <c r="Q236" s="211"/>
      <c r="R236" s="212">
        <f>SUM(R237:R245)</f>
        <v>0</v>
      </c>
      <c r="S236" s="211"/>
      <c r="T236" s="213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81</v>
      </c>
      <c r="AT236" s="215" t="s">
        <v>72</v>
      </c>
      <c r="AU236" s="215" t="s">
        <v>81</v>
      </c>
      <c r="AY236" s="214" t="s">
        <v>129</v>
      </c>
      <c r="BK236" s="216">
        <f>SUM(BK237:BK245)</f>
        <v>0</v>
      </c>
    </row>
    <row r="237" s="2" customFormat="1" ht="16.5" customHeight="1">
      <c r="A237" s="38"/>
      <c r="B237" s="39"/>
      <c r="C237" s="219" t="s">
        <v>346</v>
      </c>
      <c r="D237" s="219" t="s">
        <v>131</v>
      </c>
      <c r="E237" s="220" t="s">
        <v>347</v>
      </c>
      <c r="F237" s="221" t="s">
        <v>348</v>
      </c>
      <c r="G237" s="222" t="s">
        <v>191</v>
      </c>
      <c r="H237" s="223">
        <v>52.811999999999998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135</v>
      </c>
      <c r="AT237" s="231" t="s">
        <v>131</v>
      </c>
      <c r="AU237" s="231" t="s">
        <v>83</v>
      </c>
      <c r="AY237" s="17" t="s">
        <v>129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81</v>
      </c>
      <c r="BK237" s="232">
        <f>ROUND(I237*H237,2)</f>
        <v>0</v>
      </c>
      <c r="BL237" s="17" t="s">
        <v>135</v>
      </c>
      <c r="BM237" s="231" t="s">
        <v>349</v>
      </c>
    </row>
    <row r="238" s="2" customFormat="1" ht="24.15" customHeight="1">
      <c r="A238" s="38"/>
      <c r="B238" s="39"/>
      <c r="C238" s="219" t="s">
        <v>350</v>
      </c>
      <c r="D238" s="219" t="s">
        <v>131</v>
      </c>
      <c r="E238" s="220" t="s">
        <v>351</v>
      </c>
      <c r="F238" s="221" t="s">
        <v>352</v>
      </c>
      <c r="G238" s="222" t="s">
        <v>191</v>
      </c>
      <c r="H238" s="223">
        <v>316.87200000000001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38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135</v>
      </c>
      <c r="AT238" s="231" t="s">
        <v>131</v>
      </c>
      <c r="AU238" s="231" t="s">
        <v>83</v>
      </c>
      <c r="AY238" s="17" t="s">
        <v>129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81</v>
      </c>
      <c r="BK238" s="232">
        <f>ROUND(I238*H238,2)</f>
        <v>0</v>
      </c>
      <c r="BL238" s="17" t="s">
        <v>135</v>
      </c>
      <c r="BM238" s="231" t="s">
        <v>353</v>
      </c>
    </row>
    <row r="239" s="14" customFormat="1">
      <c r="A239" s="14"/>
      <c r="B239" s="244"/>
      <c r="C239" s="245"/>
      <c r="D239" s="235" t="s">
        <v>144</v>
      </c>
      <c r="E239" s="245"/>
      <c r="F239" s="247" t="s">
        <v>456</v>
      </c>
      <c r="G239" s="245"/>
      <c r="H239" s="248">
        <v>316.87200000000001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144</v>
      </c>
      <c r="AU239" s="254" t="s">
        <v>83</v>
      </c>
      <c r="AV239" s="14" t="s">
        <v>83</v>
      </c>
      <c r="AW239" s="14" t="s">
        <v>4</v>
      </c>
      <c r="AX239" s="14" t="s">
        <v>81</v>
      </c>
      <c r="AY239" s="254" t="s">
        <v>129</v>
      </c>
    </row>
    <row r="240" s="2" customFormat="1" ht="37.8" customHeight="1">
      <c r="A240" s="38"/>
      <c r="B240" s="39"/>
      <c r="C240" s="219" t="s">
        <v>355</v>
      </c>
      <c r="D240" s="219" t="s">
        <v>131</v>
      </c>
      <c r="E240" s="220" t="s">
        <v>356</v>
      </c>
      <c r="F240" s="221" t="s">
        <v>357</v>
      </c>
      <c r="G240" s="222" t="s">
        <v>191</v>
      </c>
      <c r="H240" s="223">
        <v>25.646000000000001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38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135</v>
      </c>
      <c r="AT240" s="231" t="s">
        <v>131</v>
      </c>
      <c r="AU240" s="231" t="s">
        <v>83</v>
      </c>
      <c r="AY240" s="17" t="s">
        <v>129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81</v>
      </c>
      <c r="BK240" s="232">
        <f>ROUND(I240*H240,2)</f>
        <v>0</v>
      </c>
      <c r="BL240" s="17" t="s">
        <v>135</v>
      </c>
      <c r="BM240" s="231" t="s">
        <v>358</v>
      </c>
    </row>
    <row r="241" s="14" customFormat="1">
      <c r="A241" s="14"/>
      <c r="B241" s="244"/>
      <c r="C241" s="245"/>
      <c r="D241" s="235" t="s">
        <v>144</v>
      </c>
      <c r="E241" s="246" t="s">
        <v>1</v>
      </c>
      <c r="F241" s="247" t="s">
        <v>457</v>
      </c>
      <c r="G241" s="245"/>
      <c r="H241" s="248">
        <v>25.646000000000001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144</v>
      </c>
      <c r="AU241" s="254" t="s">
        <v>83</v>
      </c>
      <c r="AV241" s="14" t="s">
        <v>83</v>
      </c>
      <c r="AW241" s="14" t="s">
        <v>30</v>
      </c>
      <c r="AX241" s="14" t="s">
        <v>81</v>
      </c>
      <c r="AY241" s="254" t="s">
        <v>129</v>
      </c>
    </row>
    <row r="242" s="2" customFormat="1" ht="44.25" customHeight="1">
      <c r="A242" s="38"/>
      <c r="B242" s="39"/>
      <c r="C242" s="219" t="s">
        <v>360</v>
      </c>
      <c r="D242" s="219" t="s">
        <v>131</v>
      </c>
      <c r="E242" s="220" t="s">
        <v>361</v>
      </c>
      <c r="F242" s="221" t="s">
        <v>362</v>
      </c>
      <c r="G242" s="222" t="s">
        <v>191</v>
      </c>
      <c r="H242" s="223">
        <v>23.690000000000001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38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135</v>
      </c>
      <c r="AT242" s="231" t="s">
        <v>131</v>
      </c>
      <c r="AU242" s="231" t="s">
        <v>83</v>
      </c>
      <c r="AY242" s="17" t="s">
        <v>129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81</v>
      </c>
      <c r="BK242" s="232">
        <f>ROUND(I242*H242,2)</f>
        <v>0</v>
      </c>
      <c r="BL242" s="17" t="s">
        <v>135</v>
      </c>
      <c r="BM242" s="231" t="s">
        <v>363</v>
      </c>
    </row>
    <row r="243" s="14" customFormat="1">
      <c r="A243" s="14"/>
      <c r="B243" s="244"/>
      <c r="C243" s="245"/>
      <c r="D243" s="235" t="s">
        <v>144</v>
      </c>
      <c r="E243" s="246" t="s">
        <v>1</v>
      </c>
      <c r="F243" s="247" t="s">
        <v>458</v>
      </c>
      <c r="G243" s="245"/>
      <c r="H243" s="248">
        <v>23.690000000000001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144</v>
      </c>
      <c r="AU243" s="254" t="s">
        <v>83</v>
      </c>
      <c r="AV243" s="14" t="s">
        <v>83</v>
      </c>
      <c r="AW243" s="14" t="s">
        <v>30</v>
      </c>
      <c r="AX243" s="14" t="s">
        <v>81</v>
      </c>
      <c r="AY243" s="254" t="s">
        <v>129</v>
      </c>
    </row>
    <row r="244" s="2" customFormat="1" ht="44.25" customHeight="1">
      <c r="A244" s="38"/>
      <c r="B244" s="39"/>
      <c r="C244" s="219" t="s">
        <v>365</v>
      </c>
      <c r="D244" s="219" t="s">
        <v>131</v>
      </c>
      <c r="E244" s="220" t="s">
        <v>366</v>
      </c>
      <c r="F244" s="221" t="s">
        <v>367</v>
      </c>
      <c r="G244" s="222" t="s">
        <v>191</v>
      </c>
      <c r="H244" s="223">
        <v>3.476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38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135</v>
      </c>
      <c r="AT244" s="231" t="s">
        <v>131</v>
      </c>
      <c r="AU244" s="231" t="s">
        <v>83</v>
      </c>
      <c r="AY244" s="17" t="s">
        <v>129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81</v>
      </c>
      <c r="BK244" s="232">
        <f>ROUND(I244*H244,2)</f>
        <v>0</v>
      </c>
      <c r="BL244" s="17" t="s">
        <v>135</v>
      </c>
      <c r="BM244" s="231" t="s">
        <v>368</v>
      </c>
    </row>
    <row r="245" s="14" customFormat="1">
      <c r="A245" s="14"/>
      <c r="B245" s="244"/>
      <c r="C245" s="245"/>
      <c r="D245" s="235" t="s">
        <v>144</v>
      </c>
      <c r="E245" s="246" t="s">
        <v>1</v>
      </c>
      <c r="F245" s="247" t="s">
        <v>459</v>
      </c>
      <c r="G245" s="245"/>
      <c r="H245" s="248">
        <v>3.476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144</v>
      </c>
      <c r="AU245" s="254" t="s">
        <v>83</v>
      </c>
      <c r="AV245" s="14" t="s">
        <v>83</v>
      </c>
      <c r="AW245" s="14" t="s">
        <v>30</v>
      </c>
      <c r="AX245" s="14" t="s">
        <v>81</v>
      </c>
      <c r="AY245" s="254" t="s">
        <v>129</v>
      </c>
    </row>
    <row r="246" s="12" customFormat="1" ht="22.8" customHeight="1">
      <c r="A246" s="12"/>
      <c r="B246" s="203"/>
      <c r="C246" s="204"/>
      <c r="D246" s="205" t="s">
        <v>72</v>
      </c>
      <c r="E246" s="217" t="s">
        <v>370</v>
      </c>
      <c r="F246" s="217" t="s">
        <v>371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P247</f>
        <v>0</v>
      </c>
      <c r="Q246" s="211"/>
      <c r="R246" s="212">
        <f>R247</f>
        <v>0</v>
      </c>
      <c r="S246" s="211"/>
      <c r="T246" s="213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81</v>
      </c>
      <c r="AT246" s="215" t="s">
        <v>72</v>
      </c>
      <c r="AU246" s="215" t="s">
        <v>81</v>
      </c>
      <c r="AY246" s="214" t="s">
        <v>129</v>
      </c>
      <c r="BK246" s="216">
        <f>BK247</f>
        <v>0</v>
      </c>
    </row>
    <row r="247" s="2" customFormat="1" ht="24.15" customHeight="1">
      <c r="A247" s="38"/>
      <c r="B247" s="39"/>
      <c r="C247" s="219" t="s">
        <v>372</v>
      </c>
      <c r="D247" s="219" t="s">
        <v>131</v>
      </c>
      <c r="E247" s="220" t="s">
        <v>373</v>
      </c>
      <c r="F247" s="221" t="s">
        <v>374</v>
      </c>
      <c r="G247" s="222" t="s">
        <v>191</v>
      </c>
      <c r="H247" s="223">
        <v>50.981000000000002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38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135</v>
      </c>
      <c r="AT247" s="231" t="s">
        <v>131</v>
      </c>
      <c r="AU247" s="231" t="s">
        <v>83</v>
      </c>
      <c r="AY247" s="17" t="s">
        <v>129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81</v>
      </c>
      <c r="BK247" s="232">
        <f>ROUND(I247*H247,2)</f>
        <v>0</v>
      </c>
      <c r="BL247" s="17" t="s">
        <v>135</v>
      </c>
      <c r="BM247" s="231" t="s">
        <v>375</v>
      </c>
    </row>
    <row r="248" s="12" customFormat="1" ht="25.92" customHeight="1">
      <c r="A248" s="12"/>
      <c r="B248" s="203"/>
      <c r="C248" s="204"/>
      <c r="D248" s="205" t="s">
        <v>72</v>
      </c>
      <c r="E248" s="206" t="s">
        <v>376</v>
      </c>
      <c r="F248" s="206" t="s">
        <v>377</v>
      </c>
      <c r="G248" s="204"/>
      <c r="H248" s="204"/>
      <c r="I248" s="207"/>
      <c r="J248" s="208">
        <f>BK248</f>
        <v>0</v>
      </c>
      <c r="K248" s="204"/>
      <c r="L248" s="209"/>
      <c r="M248" s="210"/>
      <c r="N248" s="211"/>
      <c r="O248" s="211"/>
      <c r="P248" s="212">
        <f>P249</f>
        <v>0</v>
      </c>
      <c r="Q248" s="211"/>
      <c r="R248" s="212">
        <f>R249</f>
        <v>0.0097439999999999992</v>
      </c>
      <c r="S248" s="211"/>
      <c r="T248" s="213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83</v>
      </c>
      <c r="AT248" s="215" t="s">
        <v>72</v>
      </c>
      <c r="AU248" s="215" t="s">
        <v>73</v>
      </c>
      <c r="AY248" s="214" t="s">
        <v>129</v>
      </c>
      <c r="BK248" s="216">
        <f>BK249</f>
        <v>0</v>
      </c>
    </row>
    <row r="249" s="12" customFormat="1" ht="22.8" customHeight="1">
      <c r="A249" s="12"/>
      <c r="B249" s="203"/>
      <c r="C249" s="204"/>
      <c r="D249" s="205" t="s">
        <v>72</v>
      </c>
      <c r="E249" s="217" t="s">
        <v>378</v>
      </c>
      <c r="F249" s="217" t="s">
        <v>379</v>
      </c>
      <c r="G249" s="204"/>
      <c r="H249" s="204"/>
      <c r="I249" s="207"/>
      <c r="J249" s="218">
        <f>BK249</f>
        <v>0</v>
      </c>
      <c r="K249" s="204"/>
      <c r="L249" s="209"/>
      <c r="M249" s="210"/>
      <c r="N249" s="211"/>
      <c r="O249" s="211"/>
      <c r="P249" s="212">
        <f>SUM(P250:P254)</f>
        <v>0</v>
      </c>
      <c r="Q249" s="211"/>
      <c r="R249" s="212">
        <f>SUM(R250:R254)</f>
        <v>0.0097439999999999992</v>
      </c>
      <c r="S249" s="211"/>
      <c r="T249" s="213">
        <f>SUM(T250:T254)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4" t="s">
        <v>83</v>
      </c>
      <c r="AT249" s="215" t="s">
        <v>72</v>
      </c>
      <c r="AU249" s="215" t="s">
        <v>81</v>
      </c>
      <c r="AY249" s="214" t="s">
        <v>129</v>
      </c>
      <c r="BK249" s="216">
        <f>SUM(BK250:BK254)</f>
        <v>0</v>
      </c>
    </row>
    <row r="250" s="2" customFormat="1" ht="24.15" customHeight="1">
      <c r="A250" s="38"/>
      <c r="B250" s="39"/>
      <c r="C250" s="219" t="s">
        <v>380</v>
      </c>
      <c r="D250" s="219" t="s">
        <v>131</v>
      </c>
      <c r="E250" s="220" t="s">
        <v>381</v>
      </c>
      <c r="F250" s="221" t="s">
        <v>382</v>
      </c>
      <c r="G250" s="222" t="s">
        <v>134</v>
      </c>
      <c r="H250" s="223">
        <v>11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38</v>
      </c>
      <c r="O250" s="91"/>
      <c r="P250" s="229">
        <f>O250*H250</f>
        <v>0</v>
      </c>
      <c r="Q250" s="229">
        <v>4.0000000000000003E-05</v>
      </c>
      <c r="R250" s="229">
        <f>Q250*H250</f>
        <v>0.00044000000000000002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135</v>
      </c>
      <c r="AT250" s="231" t="s">
        <v>131</v>
      </c>
      <c r="AU250" s="231" t="s">
        <v>83</v>
      </c>
      <c r="AY250" s="17" t="s">
        <v>129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81</v>
      </c>
      <c r="BK250" s="232">
        <f>ROUND(I250*H250,2)</f>
        <v>0</v>
      </c>
      <c r="BL250" s="17" t="s">
        <v>135</v>
      </c>
      <c r="BM250" s="231" t="s">
        <v>383</v>
      </c>
    </row>
    <row r="251" s="2" customFormat="1" ht="24.15" customHeight="1">
      <c r="A251" s="38"/>
      <c r="B251" s="39"/>
      <c r="C251" s="266" t="s">
        <v>384</v>
      </c>
      <c r="D251" s="266" t="s">
        <v>215</v>
      </c>
      <c r="E251" s="267" t="s">
        <v>385</v>
      </c>
      <c r="F251" s="268" t="s">
        <v>386</v>
      </c>
      <c r="G251" s="269" t="s">
        <v>134</v>
      </c>
      <c r="H251" s="270">
        <v>13.199999999999999</v>
      </c>
      <c r="I251" s="271"/>
      <c r="J251" s="272">
        <f>ROUND(I251*H251,2)</f>
        <v>0</v>
      </c>
      <c r="K251" s="273"/>
      <c r="L251" s="274"/>
      <c r="M251" s="275" t="s">
        <v>1</v>
      </c>
      <c r="N251" s="276" t="s">
        <v>38</v>
      </c>
      <c r="O251" s="91"/>
      <c r="P251" s="229">
        <f>O251*H251</f>
        <v>0</v>
      </c>
      <c r="Q251" s="229">
        <v>0.00029999999999999997</v>
      </c>
      <c r="R251" s="229">
        <f>Q251*H251</f>
        <v>0.0039599999999999991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168</v>
      </c>
      <c r="AT251" s="231" t="s">
        <v>215</v>
      </c>
      <c r="AU251" s="231" t="s">
        <v>83</v>
      </c>
      <c r="AY251" s="17" t="s">
        <v>129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81</v>
      </c>
      <c r="BK251" s="232">
        <f>ROUND(I251*H251,2)</f>
        <v>0</v>
      </c>
      <c r="BL251" s="17" t="s">
        <v>135</v>
      </c>
      <c r="BM251" s="231" t="s">
        <v>387</v>
      </c>
    </row>
    <row r="252" s="14" customFormat="1">
      <c r="A252" s="14"/>
      <c r="B252" s="244"/>
      <c r="C252" s="245"/>
      <c r="D252" s="235" t="s">
        <v>144</v>
      </c>
      <c r="E252" s="246" t="s">
        <v>1</v>
      </c>
      <c r="F252" s="247" t="s">
        <v>460</v>
      </c>
      <c r="G252" s="245"/>
      <c r="H252" s="248">
        <v>13.199999999999999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144</v>
      </c>
      <c r="AU252" s="254" t="s">
        <v>83</v>
      </c>
      <c r="AV252" s="14" t="s">
        <v>83</v>
      </c>
      <c r="AW252" s="14" t="s">
        <v>30</v>
      </c>
      <c r="AX252" s="14" t="s">
        <v>81</v>
      </c>
      <c r="AY252" s="254" t="s">
        <v>129</v>
      </c>
    </row>
    <row r="253" s="2" customFormat="1" ht="24.15" customHeight="1">
      <c r="A253" s="38"/>
      <c r="B253" s="39"/>
      <c r="C253" s="219" t="s">
        <v>389</v>
      </c>
      <c r="D253" s="219" t="s">
        <v>131</v>
      </c>
      <c r="E253" s="220" t="s">
        <v>390</v>
      </c>
      <c r="F253" s="221" t="s">
        <v>391</v>
      </c>
      <c r="G253" s="222" t="s">
        <v>166</v>
      </c>
      <c r="H253" s="223">
        <v>33.399999999999999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38</v>
      </c>
      <c r="O253" s="91"/>
      <c r="P253" s="229">
        <f>O253*H253</f>
        <v>0</v>
      </c>
      <c r="Q253" s="229">
        <v>0.00016000000000000001</v>
      </c>
      <c r="R253" s="229">
        <f>Q253*H253</f>
        <v>0.0053439999999999998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214</v>
      </c>
      <c r="AT253" s="231" t="s">
        <v>131</v>
      </c>
      <c r="AU253" s="231" t="s">
        <v>83</v>
      </c>
      <c r="AY253" s="17" t="s">
        <v>129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81</v>
      </c>
      <c r="BK253" s="232">
        <f>ROUND(I253*H253,2)</f>
        <v>0</v>
      </c>
      <c r="BL253" s="17" t="s">
        <v>214</v>
      </c>
      <c r="BM253" s="231" t="s">
        <v>392</v>
      </c>
    </row>
    <row r="254" s="2" customFormat="1" ht="24.15" customHeight="1">
      <c r="A254" s="38"/>
      <c r="B254" s="39"/>
      <c r="C254" s="219" t="s">
        <v>393</v>
      </c>
      <c r="D254" s="219" t="s">
        <v>131</v>
      </c>
      <c r="E254" s="220" t="s">
        <v>394</v>
      </c>
      <c r="F254" s="221" t="s">
        <v>395</v>
      </c>
      <c r="G254" s="222" t="s">
        <v>191</v>
      </c>
      <c r="H254" s="223">
        <v>0.0050000000000000001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38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214</v>
      </c>
      <c r="AT254" s="231" t="s">
        <v>131</v>
      </c>
      <c r="AU254" s="231" t="s">
        <v>83</v>
      </c>
      <c r="AY254" s="17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81</v>
      </c>
      <c r="BK254" s="232">
        <f>ROUND(I254*H254,2)</f>
        <v>0</v>
      </c>
      <c r="BL254" s="17" t="s">
        <v>214</v>
      </c>
      <c r="BM254" s="231" t="s">
        <v>396</v>
      </c>
    </row>
    <row r="255" s="12" customFormat="1" ht="25.92" customHeight="1">
      <c r="A255" s="12"/>
      <c r="B255" s="203"/>
      <c r="C255" s="204"/>
      <c r="D255" s="205" t="s">
        <v>72</v>
      </c>
      <c r="E255" s="206" t="s">
        <v>397</v>
      </c>
      <c r="F255" s="206" t="s">
        <v>398</v>
      </c>
      <c r="G255" s="204"/>
      <c r="H255" s="204"/>
      <c r="I255" s="207"/>
      <c r="J255" s="208">
        <f>BK255</f>
        <v>0</v>
      </c>
      <c r="K255" s="204"/>
      <c r="L255" s="209"/>
      <c r="M255" s="210"/>
      <c r="N255" s="211"/>
      <c r="O255" s="211"/>
      <c r="P255" s="212">
        <f>P256</f>
        <v>0</v>
      </c>
      <c r="Q255" s="211"/>
      <c r="R255" s="212">
        <f>R256</f>
        <v>0</v>
      </c>
      <c r="S255" s="211"/>
      <c r="T255" s="213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155</v>
      </c>
      <c r="AT255" s="215" t="s">
        <v>72</v>
      </c>
      <c r="AU255" s="215" t="s">
        <v>73</v>
      </c>
      <c r="AY255" s="214" t="s">
        <v>129</v>
      </c>
      <c r="BK255" s="216">
        <f>BK256</f>
        <v>0</v>
      </c>
    </row>
    <row r="256" s="12" customFormat="1" ht="22.8" customHeight="1">
      <c r="A256" s="12"/>
      <c r="B256" s="203"/>
      <c r="C256" s="204"/>
      <c r="D256" s="205" t="s">
        <v>72</v>
      </c>
      <c r="E256" s="217" t="s">
        <v>399</v>
      </c>
      <c r="F256" s="217" t="s">
        <v>398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SUM(P257:P263)</f>
        <v>0</v>
      </c>
      <c r="Q256" s="211"/>
      <c r="R256" s="212">
        <f>SUM(R257:R263)</f>
        <v>0</v>
      </c>
      <c r="S256" s="211"/>
      <c r="T256" s="213">
        <f>SUM(T257:T263)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155</v>
      </c>
      <c r="AT256" s="215" t="s">
        <v>72</v>
      </c>
      <c r="AU256" s="215" t="s">
        <v>81</v>
      </c>
      <c r="AY256" s="214" t="s">
        <v>129</v>
      </c>
      <c r="BK256" s="216">
        <f>SUM(BK257:BK263)</f>
        <v>0</v>
      </c>
    </row>
    <row r="257" s="2" customFormat="1" ht="37.8" customHeight="1">
      <c r="A257" s="38"/>
      <c r="B257" s="39"/>
      <c r="C257" s="219" t="s">
        <v>400</v>
      </c>
      <c r="D257" s="219" t="s">
        <v>131</v>
      </c>
      <c r="E257" s="220" t="s">
        <v>401</v>
      </c>
      <c r="F257" s="221" t="s">
        <v>402</v>
      </c>
      <c r="G257" s="222" t="s">
        <v>403</v>
      </c>
      <c r="H257" s="223">
        <v>1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404</v>
      </c>
      <c r="AT257" s="231" t="s">
        <v>131</v>
      </c>
      <c r="AU257" s="231" t="s">
        <v>83</v>
      </c>
      <c r="AY257" s="17" t="s">
        <v>129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81</v>
      </c>
      <c r="BK257" s="232">
        <f>ROUND(I257*H257,2)</f>
        <v>0</v>
      </c>
      <c r="BL257" s="17" t="s">
        <v>404</v>
      </c>
      <c r="BM257" s="231" t="s">
        <v>405</v>
      </c>
    </row>
    <row r="258" s="2" customFormat="1" ht="16.5" customHeight="1">
      <c r="A258" s="38"/>
      <c r="B258" s="39"/>
      <c r="C258" s="219" t="s">
        <v>406</v>
      </c>
      <c r="D258" s="219" t="s">
        <v>131</v>
      </c>
      <c r="E258" s="220" t="s">
        <v>407</v>
      </c>
      <c r="F258" s="221" t="s">
        <v>408</v>
      </c>
      <c r="G258" s="222" t="s">
        <v>403</v>
      </c>
      <c r="H258" s="223">
        <v>1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38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404</v>
      </c>
      <c r="AT258" s="231" t="s">
        <v>131</v>
      </c>
      <c r="AU258" s="231" t="s">
        <v>83</v>
      </c>
      <c r="AY258" s="17" t="s">
        <v>129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81</v>
      </c>
      <c r="BK258" s="232">
        <f>ROUND(I258*H258,2)</f>
        <v>0</v>
      </c>
      <c r="BL258" s="17" t="s">
        <v>404</v>
      </c>
      <c r="BM258" s="231" t="s">
        <v>409</v>
      </c>
    </row>
    <row r="259" s="2" customFormat="1" ht="16.5" customHeight="1">
      <c r="A259" s="38"/>
      <c r="B259" s="39"/>
      <c r="C259" s="219" t="s">
        <v>325</v>
      </c>
      <c r="D259" s="219" t="s">
        <v>131</v>
      </c>
      <c r="E259" s="220" t="s">
        <v>410</v>
      </c>
      <c r="F259" s="221" t="s">
        <v>411</v>
      </c>
      <c r="G259" s="222" t="s">
        <v>403</v>
      </c>
      <c r="H259" s="223">
        <v>1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38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404</v>
      </c>
      <c r="AT259" s="231" t="s">
        <v>131</v>
      </c>
      <c r="AU259" s="231" t="s">
        <v>83</v>
      </c>
      <c r="AY259" s="17" t="s">
        <v>129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81</v>
      </c>
      <c r="BK259" s="232">
        <f>ROUND(I259*H259,2)</f>
        <v>0</v>
      </c>
      <c r="BL259" s="17" t="s">
        <v>404</v>
      </c>
      <c r="BM259" s="231" t="s">
        <v>412</v>
      </c>
    </row>
    <row r="260" s="2" customFormat="1" ht="16.5" customHeight="1">
      <c r="A260" s="38"/>
      <c r="B260" s="39"/>
      <c r="C260" s="219" t="s">
        <v>413</v>
      </c>
      <c r="D260" s="219" t="s">
        <v>131</v>
      </c>
      <c r="E260" s="220" t="s">
        <v>414</v>
      </c>
      <c r="F260" s="221" t="s">
        <v>415</v>
      </c>
      <c r="G260" s="222" t="s">
        <v>403</v>
      </c>
      <c r="H260" s="223">
        <v>1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38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404</v>
      </c>
      <c r="AT260" s="231" t="s">
        <v>131</v>
      </c>
      <c r="AU260" s="231" t="s">
        <v>83</v>
      </c>
      <c r="AY260" s="17" t="s">
        <v>129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81</v>
      </c>
      <c r="BK260" s="232">
        <f>ROUND(I260*H260,2)</f>
        <v>0</v>
      </c>
      <c r="BL260" s="17" t="s">
        <v>404</v>
      </c>
      <c r="BM260" s="231" t="s">
        <v>416</v>
      </c>
    </row>
    <row r="261" s="2" customFormat="1" ht="16.5" customHeight="1">
      <c r="A261" s="38"/>
      <c r="B261" s="39"/>
      <c r="C261" s="219" t="s">
        <v>417</v>
      </c>
      <c r="D261" s="219" t="s">
        <v>131</v>
      </c>
      <c r="E261" s="220" t="s">
        <v>418</v>
      </c>
      <c r="F261" s="221" t="s">
        <v>419</v>
      </c>
      <c r="G261" s="222" t="s">
        <v>403</v>
      </c>
      <c r="H261" s="223">
        <v>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38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404</v>
      </c>
      <c r="AT261" s="231" t="s">
        <v>131</v>
      </c>
      <c r="AU261" s="231" t="s">
        <v>83</v>
      </c>
      <c r="AY261" s="17" t="s">
        <v>129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81</v>
      </c>
      <c r="BK261" s="232">
        <f>ROUND(I261*H261,2)</f>
        <v>0</v>
      </c>
      <c r="BL261" s="17" t="s">
        <v>404</v>
      </c>
      <c r="BM261" s="231" t="s">
        <v>420</v>
      </c>
    </row>
    <row r="262" s="2" customFormat="1" ht="16.5" customHeight="1">
      <c r="A262" s="38"/>
      <c r="B262" s="39"/>
      <c r="C262" s="219" t="s">
        <v>421</v>
      </c>
      <c r="D262" s="219" t="s">
        <v>131</v>
      </c>
      <c r="E262" s="220" t="s">
        <v>422</v>
      </c>
      <c r="F262" s="221" t="s">
        <v>423</v>
      </c>
      <c r="G262" s="222" t="s">
        <v>403</v>
      </c>
      <c r="H262" s="223">
        <v>1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38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404</v>
      </c>
      <c r="AT262" s="231" t="s">
        <v>131</v>
      </c>
      <c r="AU262" s="231" t="s">
        <v>83</v>
      </c>
      <c r="AY262" s="17" t="s">
        <v>129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81</v>
      </c>
      <c r="BK262" s="232">
        <f>ROUND(I262*H262,2)</f>
        <v>0</v>
      </c>
      <c r="BL262" s="17" t="s">
        <v>404</v>
      </c>
      <c r="BM262" s="231" t="s">
        <v>424</v>
      </c>
    </row>
    <row r="263" s="2" customFormat="1" ht="16.5" customHeight="1">
      <c r="A263" s="38"/>
      <c r="B263" s="39"/>
      <c r="C263" s="219" t="s">
        <v>425</v>
      </c>
      <c r="D263" s="219" t="s">
        <v>131</v>
      </c>
      <c r="E263" s="220" t="s">
        <v>426</v>
      </c>
      <c r="F263" s="221" t="s">
        <v>427</v>
      </c>
      <c r="G263" s="222" t="s">
        <v>403</v>
      </c>
      <c r="H263" s="223">
        <v>1</v>
      </c>
      <c r="I263" s="224"/>
      <c r="J263" s="225">
        <f>ROUND(I263*H263,2)</f>
        <v>0</v>
      </c>
      <c r="K263" s="226"/>
      <c r="L263" s="44"/>
      <c r="M263" s="277" t="s">
        <v>1</v>
      </c>
      <c r="N263" s="278" t="s">
        <v>38</v>
      </c>
      <c r="O263" s="279"/>
      <c r="P263" s="280">
        <f>O263*H263</f>
        <v>0</v>
      </c>
      <c r="Q263" s="280">
        <v>0</v>
      </c>
      <c r="R263" s="280">
        <f>Q263*H263</f>
        <v>0</v>
      </c>
      <c r="S263" s="280">
        <v>0</v>
      </c>
      <c r="T263" s="281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404</v>
      </c>
      <c r="AT263" s="231" t="s">
        <v>131</v>
      </c>
      <c r="AU263" s="231" t="s">
        <v>83</v>
      </c>
      <c r="AY263" s="17" t="s">
        <v>129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81</v>
      </c>
      <c r="BK263" s="232">
        <f>ROUND(I263*H263,2)</f>
        <v>0</v>
      </c>
      <c r="BL263" s="17" t="s">
        <v>404</v>
      </c>
      <c r="BM263" s="231" t="s">
        <v>428</v>
      </c>
    </row>
    <row r="264" s="2" customFormat="1" ht="6.96" customHeight="1">
      <c r="A264" s="38"/>
      <c r="B264" s="66"/>
      <c r="C264" s="67"/>
      <c r="D264" s="67"/>
      <c r="E264" s="67"/>
      <c r="F264" s="67"/>
      <c r="G264" s="67"/>
      <c r="H264" s="67"/>
      <c r="I264" s="67"/>
      <c r="J264" s="67"/>
      <c r="K264" s="67"/>
      <c r="L264" s="44"/>
      <c r="M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</sheetData>
  <sheetProtection sheet="1" autoFilter="0" formatColumns="0" formatRows="0" objects="1" scenarios="1" spinCount="100000" saltValue="I6hR122Vk70eCxMI9H0Sg3OyX33DJU7gKJnca70pkMW51eOnPRYliXoeNzjftcfSzXSH/nknVH/4pbdk9dFLYw==" hashValue="QSHdERzHK2PCX+fwLJe1mZVj2h2wzW3SXYfZELFc6sZ/RBJyLe8fpOG1Nhx8IwDjXP8rVjFsWKwl1mHZ8qQ60A==" algorithmName="SHA-512" password="CC35"/>
  <autoFilter ref="C128:K26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Rajhrad - stavební úpravy chodníků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ROUND((SUM(BE129:BE258)),  2)</f>
        <v>0</v>
      </c>
      <c r="G33" s="38"/>
      <c r="H33" s="38"/>
      <c r="I33" s="155">
        <v>0.20999999999999999</v>
      </c>
      <c r="J33" s="154">
        <f>ROUND(((SUM(BE129:BE258))*I33),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ROUND((SUM(BF129:BF258)),  2)</f>
        <v>0</v>
      </c>
      <c r="G34" s="38"/>
      <c r="H34" s="38"/>
      <c r="I34" s="155">
        <v>0.12</v>
      </c>
      <c r="J34" s="154">
        <f>ROUND(((SUM(BF129:BF258))*I34),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ROUND((SUM(BG129:BG258)),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ROUND((SUM(BH129:BH258)),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ROUND((SUM(BI129:BI258)),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Rajhrad - stavební úpravy chodníků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Chodník na ul. Nerudova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J160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J180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J192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J207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J231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J241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110</v>
      </c>
      <c r="E106" s="182"/>
      <c r="F106" s="182"/>
      <c r="G106" s="182"/>
      <c r="H106" s="182"/>
      <c r="I106" s="182"/>
      <c r="J106" s="183">
        <f>J243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J244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112</v>
      </c>
      <c r="E108" s="182"/>
      <c r="F108" s="182"/>
      <c r="G108" s="182"/>
      <c r="H108" s="182"/>
      <c r="I108" s="182"/>
      <c r="J108" s="183">
        <f>J250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113</v>
      </c>
      <c r="E109" s="188"/>
      <c r="F109" s="188"/>
      <c r="G109" s="188"/>
      <c r="H109" s="188"/>
      <c r="I109" s="188"/>
      <c r="J109" s="189">
        <f>J251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Rajhrad - stavební úpravy chodníků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94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03 - Chodník na ul. Nerudova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30. 4. 2024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115</v>
      </c>
      <c r="D128" s="194" t="s">
        <v>58</v>
      </c>
      <c r="E128" s="194" t="s">
        <v>54</v>
      </c>
      <c r="F128" s="194" t="s">
        <v>55</v>
      </c>
      <c r="G128" s="194" t="s">
        <v>116</v>
      </c>
      <c r="H128" s="194" t="s">
        <v>117</v>
      </c>
      <c r="I128" s="194" t="s">
        <v>118</v>
      </c>
      <c r="J128" s="195" t="s">
        <v>98</v>
      </c>
      <c r="K128" s="196" t="s">
        <v>119</v>
      </c>
      <c r="L128" s="197"/>
      <c r="M128" s="100" t="s">
        <v>1</v>
      </c>
      <c r="N128" s="101" t="s">
        <v>37</v>
      </c>
      <c r="O128" s="101" t="s">
        <v>120</v>
      </c>
      <c r="P128" s="101" t="s">
        <v>121</v>
      </c>
      <c r="Q128" s="101" t="s">
        <v>122</v>
      </c>
      <c r="R128" s="101" t="s">
        <v>123</v>
      </c>
      <c r="S128" s="101" t="s">
        <v>124</v>
      </c>
      <c r="T128" s="102" t="s">
        <v>125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126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P130+P243+P250</f>
        <v>0</v>
      </c>
      <c r="Q129" s="104"/>
      <c r="R129" s="200">
        <f>R130+R243+R250</f>
        <v>104.363812</v>
      </c>
      <c r="S129" s="104"/>
      <c r="T129" s="201">
        <f>T130+T243+T250</f>
        <v>89.161000000000001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100</v>
      </c>
      <c r="BK129" s="202">
        <f>BK130+BK243+BK250</f>
        <v>0</v>
      </c>
    </row>
    <row r="130" s="12" customFormat="1" ht="25.92" customHeight="1">
      <c r="A130" s="12"/>
      <c r="B130" s="203"/>
      <c r="C130" s="204"/>
      <c r="D130" s="205" t="s">
        <v>72</v>
      </c>
      <c r="E130" s="206" t="s">
        <v>127</v>
      </c>
      <c r="F130" s="206" t="s">
        <v>128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P131+P160+P171+P180+P192+P207+P231+P241</f>
        <v>0</v>
      </c>
      <c r="Q130" s="211"/>
      <c r="R130" s="212">
        <f>R131+R160+R171+R180+R192+R207+R231+R241</f>
        <v>104.33814799999999</v>
      </c>
      <c r="S130" s="211"/>
      <c r="T130" s="213">
        <f>T131+T160+T171+T180+T192+T207+T231+T241</f>
        <v>89.161000000000001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73</v>
      </c>
      <c r="AY130" s="214" t="s">
        <v>129</v>
      </c>
      <c r="BK130" s="216">
        <f>BK131+BK160+BK171+BK180+BK192+BK207+BK231+BK241</f>
        <v>0</v>
      </c>
    </row>
    <row r="131" s="12" customFormat="1" ht="22.8" customHeight="1">
      <c r="A131" s="12"/>
      <c r="B131" s="203"/>
      <c r="C131" s="204"/>
      <c r="D131" s="205" t="s">
        <v>72</v>
      </c>
      <c r="E131" s="217" t="s">
        <v>81</v>
      </c>
      <c r="F131" s="217" t="s">
        <v>130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SUM(P132:P159)</f>
        <v>0</v>
      </c>
      <c r="Q131" s="211"/>
      <c r="R131" s="212">
        <f>SUM(R132:R159)</f>
        <v>0</v>
      </c>
      <c r="S131" s="211"/>
      <c r="T131" s="213">
        <f>SUM(T132:T159)</f>
        <v>88.561000000000007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81</v>
      </c>
      <c r="AY131" s="214" t="s">
        <v>129</v>
      </c>
      <c r="BK131" s="216">
        <f>SUM(BK132:BK159)</f>
        <v>0</v>
      </c>
    </row>
    <row r="132" s="2" customFormat="1" ht="33" customHeight="1">
      <c r="A132" s="38"/>
      <c r="B132" s="39"/>
      <c r="C132" s="219" t="s">
        <v>81</v>
      </c>
      <c r="D132" s="219" t="s">
        <v>131</v>
      </c>
      <c r="E132" s="220" t="s">
        <v>132</v>
      </c>
      <c r="F132" s="221" t="s">
        <v>133</v>
      </c>
      <c r="G132" s="222" t="s">
        <v>134</v>
      </c>
      <c r="H132" s="223">
        <v>108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0.255</v>
      </c>
      <c r="T132" s="230">
        <f>S132*H132</f>
        <v>27.539999999999999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135</v>
      </c>
      <c r="AT132" s="231" t="s">
        <v>131</v>
      </c>
      <c r="AU132" s="231" t="s">
        <v>83</v>
      </c>
      <c r="AY132" s="17" t="s">
        <v>129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135</v>
      </c>
      <c r="BM132" s="231" t="s">
        <v>136</v>
      </c>
    </row>
    <row r="133" s="2" customFormat="1" ht="24.15" customHeight="1">
      <c r="A133" s="38"/>
      <c r="B133" s="39"/>
      <c r="C133" s="219" t="s">
        <v>83</v>
      </c>
      <c r="D133" s="219" t="s">
        <v>131</v>
      </c>
      <c r="E133" s="220" t="s">
        <v>137</v>
      </c>
      <c r="F133" s="221" t="s">
        <v>138</v>
      </c>
      <c r="G133" s="222" t="s">
        <v>134</v>
      </c>
      <c r="H133" s="223">
        <v>11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0.41699999999999998</v>
      </c>
      <c r="T133" s="230">
        <f>S133*H133</f>
        <v>4.5869999999999997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135</v>
      </c>
      <c r="AT133" s="231" t="s">
        <v>131</v>
      </c>
      <c r="AU133" s="231" t="s">
        <v>83</v>
      </c>
      <c r="AY133" s="17" t="s">
        <v>129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135</v>
      </c>
      <c r="BM133" s="231" t="s">
        <v>139</v>
      </c>
    </row>
    <row r="134" s="2" customFormat="1" ht="33" customHeight="1">
      <c r="A134" s="38"/>
      <c r="B134" s="39"/>
      <c r="C134" s="219" t="s">
        <v>140</v>
      </c>
      <c r="D134" s="219" t="s">
        <v>131</v>
      </c>
      <c r="E134" s="220" t="s">
        <v>141</v>
      </c>
      <c r="F134" s="221" t="s">
        <v>142</v>
      </c>
      <c r="G134" s="222" t="s">
        <v>134</v>
      </c>
      <c r="H134" s="223">
        <v>119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0.28999999999999998</v>
      </c>
      <c r="T134" s="230">
        <f>S134*H134</f>
        <v>34.509999999999998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135</v>
      </c>
      <c r="AT134" s="231" t="s">
        <v>131</v>
      </c>
      <c r="AU134" s="231" t="s">
        <v>83</v>
      </c>
      <c r="AY134" s="17" t="s">
        <v>129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135</v>
      </c>
      <c r="BM134" s="231" t="s">
        <v>143</v>
      </c>
    </row>
    <row r="135" s="13" customFormat="1">
      <c r="A135" s="13"/>
      <c r="B135" s="233"/>
      <c r="C135" s="234"/>
      <c r="D135" s="235" t="s">
        <v>144</v>
      </c>
      <c r="E135" s="236" t="s">
        <v>1</v>
      </c>
      <c r="F135" s="237" t="s">
        <v>145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144</v>
      </c>
      <c r="AU135" s="243" t="s">
        <v>83</v>
      </c>
      <c r="AV135" s="13" t="s">
        <v>81</v>
      </c>
      <c r="AW135" s="13" t="s">
        <v>30</v>
      </c>
      <c r="AX135" s="13" t="s">
        <v>73</v>
      </c>
      <c r="AY135" s="243" t="s">
        <v>129</v>
      </c>
    </row>
    <row r="136" s="14" customFormat="1">
      <c r="A136" s="14"/>
      <c r="B136" s="244"/>
      <c r="C136" s="245"/>
      <c r="D136" s="235" t="s">
        <v>144</v>
      </c>
      <c r="E136" s="246" t="s">
        <v>1</v>
      </c>
      <c r="F136" s="247" t="s">
        <v>462</v>
      </c>
      <c r="G136" s="245"/>
      <c r="H136" s="248">
        <v>108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144</v>
      </c>
      <c r="AU136" s="254" t="s">
        <v>83</v>
      </c>
      <c r="AV136" s="14" t="s">
        <v>83</v>
      </c>
      <c r="AW136" s="14" t="s">
        <v>30</v>
      </c>
      <c r="AX136" s="14" t="s">
        <v>73</v>
      </c>
      <c r="AY136" s="254" t="s">
        <v>129</v>
      </c>
    </row>
    <row r="137" s="13" customFormat="1">
      <c r="A137" s="13"/>
      <c r="B137" s="233"/>
      <c r="C137" s="234"/>
      <c r="D137" s="235" t="s">
        <v>144</v>
      </c>
      <c r="E137" s="236" t="s">
        <v>1</v>
      </c>
      <c r="F137" s="237" t="s">
        <v>147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144</v>
      </c>
      <c r="AU137" s="243" t="s">
        <v>83</v>
      </c>
      <c r="AV137" s="13" t="s">
        <v>81</v>
      </c>
      <c r="AW137" s="13" t="s">
        <v>30</v>
      </c>
      <c r="AX137" s="13" t="s">
        <v>73</v>
      </c>
      <c r="AY137" s="243" t="s">
        <v>129</v>
      </c>
    </row>
    <row r="138" s="14" customFormat="1">
      <c r="A138" s="14"/>
      <c r="B138" s="244"/>
      <c r="C138" s="245"/>
      <c r="D138" s="235" t="s">
        <v>144</v>
      </c>
      <c r="E138" s="246" t="s">
        <v>1</v>
      </c>
      <c r="F138" s="247" t="s">
        <v>188</v>
      </c>
      <c r="G138" s="245"/>
      <c r="H138" s="248">
        <v>11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144</v>
      </c>
      <c r="AU138" s="254" t="s">
        <v>83</v>
      </c>
      <c r="AV138" s="14" t="s">
        <v>83</v>
      </c>
      <c r="AW138" s="14" t="s">
        <v>30</v>
      </c>
      <c r="AX138" s="14" t="s">
        <v>73</v>
      </c>
      <c r="AY138" s="254" t="s">
        <v>129</v>
      </c>
    </row>
    <row r="139" s="15" customFormat="1">
      <c r="A139" s="15"/>
      <c r="B139" s="255"/>
      <c r="C139" s="256"/>
      <c r="D139" s="235" t="s">
        <v>144</v>
      </c>
      <c r="E139" s="257" t="s">
        <v>1</v>
      </c>
      <c r="F139" s="258" t="s">
        <v>149</v>
      </c>
      <c r="G139" s="256"/>
      <c r="H139" s="259">
        <v>119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144</v>
      </c>
      <c r="AU139" s="265" t="s">
        <v>83</v>
      </c>
      <c r="AV139" s="15" t="s">
        <v>135</v>
      </c>
      <c r="AW139" s="15" t="s">
        <v>30</v>
      </c>
      <c r="AX139" s="15" t="s">
        <v>81</v>
      </c>
      <c r="AY139" s="265" t="s">
        <v>129</v>
      </c>
    </row>
    <row r="140" s="2" customFormat="1" ht="33" customHeight="1">
      <c r="A140" s="38"/>
      <c r="B140" s="39"/>
      <c r="C140" s="219" t="s">
        <v>135</v>
      </c>
      <c r="D140" s="219" t="s">
        <v>131</v>
      </c>
      <c r="E140" s="220" t="s">
        <v>150</v>
      </c>
      <c r="F140" s="221" t="s">
        <v>151</v>
      </c>
      <c r="G140" s="222" t="s">
        <v>134</v>
      </c>
      <c r="H140" s="223">
        <v>29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0.44</v>
      </c>
      <c r="T140" s="230">
        <f>S140*H140</f>
        <v>12.76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135</v>
      </c>
      <c r="AT140" s="231" t="s">
        <v>131</v>
      </c>
      <c r="AU140" s="231" t="s">
        <v>83</v>
      </c>
      <c r="AY140" s="17" t="s">
        <v>129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135</v>
      </c>
      <c r="BM140" s="231" t="s">
        <v>152</v>
      </c>
    </row>
    <row r="141" s="13" customFormat="1">
      <c r="A141" s="13"/>
      <c r="B141" s="233"/>
      <c r="C141" s="234"/>
      <c r="D141" s="235" t="s">
        <v>144</v>
      </c>
      <c r="E141" s="236" t="s">
        <v>1</v>
      </c>
      <c r="F141" s="237" t="s">
        <v>153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144</v>
      </c>
      <c r="AU141" s="243" t="s">
        <v>83</v>
      </c>
      <c r="AV141" s="13" t="s">
        <v>81</v>
      </c>
      <c r="AW141" s="13" t="s">
        <v>30</v>
      </c>
      <c r="AX141" s="13" t="s">
        <v>73</v>
      </c>
      <c r="AY141" s="243" t="s">
        <v>129</v>
      </c>
    </row>
    <row r="142" s="14" customFormat="1">
      <c r="A142" s="14"/>
      <c r="B142" s="244"/>
      <c r="C142" s="245"/>
      <c r="D142" s="235" t="s">
        <v>144</v>
      </c>
      <c r="E142" s="246" t="s">
        <v>1</v>
      </c>
      <c r="F142" s="247" t="s">
        <v>271</v>
      </c>
      <c r="G142" s="245"/>
      <c r="H142" s="248">
        <v>29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144</v>
      </c>
      <c r="AU142" s="254" t="s">
        <v>83</v>
      </c>
      <c r="AV142" s="14" t="s">
        <v>83</v>
      </c>
      <c r="AW142" s="14" t="s">
        <v>30</v>
      </c>
      <c r="AX142" s="14" t="s">
        <v>81</v>
      </c>
      <c r="AY142" s="254" t="s">
        <v>129</v>
      </c>
    </row>
    <row r="143" s="2" customFormat="1" ht="24.15" customHeight="1">
      <c r="A143" s="38"/>
      <c r="B143" s="39"/>
      <c r="C143" s="219" t="s">
        <v>155</v>
      </c>
      <c r="D143" s="219" t="s">
        <v>131</v>
      </c>
      <c r="E143" s="220" t="s">
        <v>160</v>
      </c>
      <c r="F143" s="221" t="s">
        <v>161</v>
      </c>
      <c r="G143" s="222" t="s">
        <v>134</v>
      </c>
      <c r="H143" s="223">
        <v>29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0.316</v>
      </c>
      <c r="T143" s="230">
        <f>S143*H143</f>
        <v>9.1639999999999997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135</v>
      </c>
      <c r="AT143" s="231" t="s">
        <v>131</v>
      </c>
      <c r="AU143" s="231" t="s">
        <v>83</v>
      </c>
      <c r="AY143" s="17" t="s">
        <v>129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135</v>
      </c>
      <c r="BM143" s="231" t="s">
        <v>162</v>
      </c>
    </row>
    <row r="144" s="2" customFormat="1" ht="33" customHeight="1">
      <c r="A144" s="38"/>
      <c r="B144" s="39"/>
      <c r="C144" s="219" t="s">
        <v>159</v>
      </c>
      <c r="D144" s="219" t="s">
        <v>131</v>
      </c>
      <c r="E144" s="220" t="s">
        <v>169</v>
      </c>
      <c r="F144" s="221" t="s">
        <v>170</v>
      </c>
      <c r="G144" s="222" t="s">
        <v>171</v>
      </c>
      <c r="H144" s="223">
        <v>26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135</v>
      </c>
      <c r="AT144" s="231" t="s">
        <v>131</v>
      </c>
      <c r="AU144" s="231" t="s">
        <v>83</v>
      </c>
      <c r="AY144" s="17" t="s">
        <v>129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135</v>
      </c>
      <c r="BM144" s="231" t="s">
        <v>172</v>
      </c>
    </row>
    <row r="145" s="13" customFormat="1">
      <c r="A145" s="13"/>
      <c r="B145" s="233"/>
      <c r="C145" s="234"/>
      <c r="D145" s="235" t="s">
        <v>144</v>
      </c>
      <c r="E145" s="236" t="s">
        <v>1</v>
      </c>
      <c r="F145" s="237" t="s">
        <v>173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144</v>
      </c>
      <c r="AU145" s="243" t="s">
        <v>83</v>
      </c>
      <c r="AV145" s="13" t="s">
        <v>81</v>
      </c>
      <c r="AW145" s="13" t="s">
        <v>30</v>
      </c>
      <c r="AX145" s="13" t="s">
        <v>73</v>
      </c>
      <c r="AY145" s="243" t="s">
        <v>129</v>
      </c>
    </row>
    <row r="146" s="14" customFormat="1">
      <c r="A146" s="14"/>
      <c r="B146" s="244"/>
      <c r="C146" s="245"/>
      <c r="D146" s="235" t="s">
        <v>144</v>
      </c>
      <c r="E146" s="246" t="s">
        <v>1</v>
      </c>
      <c r="F146" s="247" t="s">
        <v>175</v>
      </c>
      <c r="G146" s="245"/>
      <c r="H146" s="248">
        <v>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144</v>
      </c>
      <c r="AU146" s="254" t="s">
        <v>83</v>
      </c>
      <c r="AV146" s="14" t="s">
        <v>83</v>
      </c>
      <c r="AW146" s="14" t="s">
        <v>30</v>
      </c>
      <c r="AX146" s="14" t="s">
        <v>73</v>
      </c>
      <c r="AY146" s="254" t="s">
        <v>129</v>
      </c>
    </row>
    <row r="147" s="13" customFormat="1">
      <c r="A147" s="13"/>
      <c r="B147" s="233"/>
      <c r="C147" s="234"/>
      <c r="D147" s="235" t="s">
        <v>144</v>
      </c>
      <c r="E147" s="236" t="s">
        <v>1</v>
      </c>
      <c r="F147" s="237" t="s">
        <v>174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144</v>
      </c>
      <c r="AU147" s="243" t="s">
        <v>83</v>
      </c>
      <c r="AV147" s="13" t="s">
        <v>81</v>
      </c>
      <c r="AW147" s="13" t="s">
        <v>30</v>
      </c>
      <c r="AX147" s="13" t="s">
        <v>73</v>
      </c>
      <c r="AY147" s="243" t="s">
        <v>129</v>
      </c>
    </row>
    <row r="148" s="14" customFormat="1">
      <c r="A148" s="14"/>
      <c r="B148" s="244"/>
      <c r="C148" s="245"/>
      <c r="D148" s="235" t="s">
        <v>144</v>
      </c>
      <c r="E148" s="246" t="s">
        <v>1</v>
      </c>
      <c r="F148" s="247" t="s">
        <v>185</v>
      </c>
      <c r="G148" s="245"/>
      <c r="H148" s="248">
        <v>17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144</v>
      </c>
      <c r="AU148" s="254" t="s">
        <v>83</v>
      </c>
      <c r="AV148" s="14" t="s">
        <v>83</v>
      </c>
      <c r="AW148" s="14" t="s">
        <v>30</v>
      </c>
      <c r="AX148" s="14" t="s">
        <v>73</v>
      </c>
      <c r="AY148" s="254" t="s">
        <v>129</v>
      </c>
    </row>
    <row r="149" s="15" customFormat="1">
      <c r="A149" s="15"/>
      <c r="B149" s="255"/>
      <c r="C149" s="256"/>
      <c r="D149" s="235" t="s">
        <v>144</v>
      </c>
      <c r="E149" s="257" t="s">
        <v>1</v>
      </c>
      <c r="F149" s="258" t="s">
        <v>149</v>
      </c>
      <c r="G149" s="256"/>
      <c r="H149" s="259">
        <v>26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144</v>
      </c>
      <c r="AU149" s="265" t="s">
        <v>83</v>
      </c>
      <c r="AV149" s="15" t="s">
        <v>135</v>
      </c>
      <c r="AW149" s="15" t="s">
        <v>30</v>
      </c>
      <c r="AX149" s="15" t="s">
        <v>81</v>
      </c>
      <c r="AY149" s="265" t="s">
        <v>129</v>
      </c>
    </row>
    <row r="150" s="2" customFormat="1" ht="16.5" customHeight="1">
      <c r="A150" s="38"/>
      <c r="B150" s="39"/>
      <c r="C150" s="219" t="s">
        <v>163</v>
      </c>
      <c r="D150" s="219" t="s">
        <v>131</v>
      </c>
      <c r="E150" s="220" t="s">
        <v>176</v>
      </c>
      <c r="F150" s="221" t="s">
        <v>177</v>
      </c>
      <c r="G150" s="222" t="s">
        <v>178</v>
      </c>
      <c r="H150" s="223">
        <v>4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135</v>
      </c>
      <c r="AT150" s="231" t="s">
        <v>131</v>
      </c>
      <c r="AU150" s="231" t="s">
        <v>83</v>
      </c>
      <c r="AY150" s="17" t="s">
        <v>129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135</v>
      </c>
      <c r="BM150" s="231" t="s">
        <v>179</v>
      </c>
    </row>
    <row r="151" s="2" customFormat="1" ht="37.8" customHeight="1">
      <c r="A151" s="38"/>
      <c r="B151" s="39"/>
      <c r="C151" s="219" t="s">
        <v>168</v>
      </c>
      <c r="D151" s="219" t="s">
        <v>131</v>
      </c>
      <c r="E151" s="220" t="s">
        <v>181</v>
      </c>
      <c r="F151" s="221" t="s">
        <v>182</v>
      </c>
      <c r="G151" s="222" t="s">
        <v>171</v>
      </c>
      <c r="H151" s="223">
        <v>9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135</v>
      </c>
      <c r="AT151" s="231" t="s">
        <v>131</v>
      </c>
      <c r="AU151" s="231" t="s">
        <v>83</v>
      </c>
      <c r="AY151" s="17" t="s">
        <v>129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81</v>
      </c>
      <c r="BK151" s="232">
        <f>ROUND(I151*H151,2)</f>
        <v>0</v>
      </c>
      <c r="BL151" s="17" t="s">
        <v>135</v>
      </c>
      <c r="BM151" s="231" t="s">
        <v>463</v>
      </c>
    </row>
    <row r="152" s="13" customFormat="1">
      <c r="A152" s="13"/>
      <c r="B152" s="233"/>
      <c r="C152" s="234"/>
      <c r="D152" s="235" t="s">
        <v>144</v>
      </c>
      <c r="E152" s="236" t="s">
        <v>1</v>
      </c>
      <c r="F152" s="237" t="s">
        <v>184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144</v>
      </c>
      <c r="AU152" s="243" t="s">
        <v>83</v>
      </c>
      <c r="AV152" s="13" t="s">
        <v>81</v>
      </c>
      <c r="AW152" s="13" t="s">
        <v>30</v>
      </c>
      <c r="AX152" s="13" t="s">
        <v>73</v>
      </c>
      <c r="AY152" s="243" t="s">
        <v>129</v>
      </c>
    </row>
    <row r="153" s="14" customFormat="1">
      <c r="A153" s="14"/>
      <c r="B153" s="244"/>
      <c r="C153" s="245"/>
      <c r="D153" s="235" t="s">
        <v>144</v>
      </c>
      <c r="E153" s="246" t="s">
        <v>1</v>
      </c>
      <c r="F153" s="247" t="s">
        <v>464</v>
      </c>
      <c r="G153" s="245"/>
      <c r="H153" s="248">
        <v>26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144</v>
      </c>
      <c r="AU153" s="254" t="s">
        <v>83</v>
      </c>
      <c r="AV153" s="14" t="s">
        <v>83</v>
      </c>
      <c r="AW153" s="14" t="s">
        <v>30</v>
      </c>
      <c r="AX153" s="14" t="s">
        <v>73</v>
      </c>
      <c r="AY153" s="254" t="s">
        <v>129</v>
      </c>
    </row>
    <row r="154" s="13" customFormat="1">
      <c r="A154" s="13"/>
      <c r="B154" s="233"/>
      <c r="C154" s="234"/>
      <c r="D154" s="235" t="s">
        <v>144</v>
      </c>
      <c r="E154" s="236" t="s">
        <v>1</v>
      </c>
      <c r="F154" s="237" t="s">
        <v>186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144</v>
      </c>
      <c r="AU154" s="243" t="s">
        <v>83</v>
      </c>
      <c r="AV154" s="13" t="s">
        <v>81</v>
      </c>
      <c r="AW154" s="13" t="s">
        <v>30</v>
      </c>
      <c r="AX154" s="13" t="s">
        <v>73</v>
      </c>
      <c r="AY154" s="243" t="s">
        <v>129</v>
      </c>
    </row>
    <row r="155" s="14" customFormat="1">
      <c r="A155" s="14"/>
      <c r="B155" s="244"/>
      <c r="C155" s="245"/>
      <c r="D155" s="235" t="s">
        <v>144</v>
      </c>
      <c r="E155" s="246" t="s">
        <v>1</v>
      </c>
      <c r="F155" s="247" t="s">
        <v>465</v>
      </c>
      <c r="G155" s="245"/>
      <c r="H155" s="248">
        <v>-17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144</v>
      </c>
      <c r="AU155" s="254" t="s">
        <v>83</v>
      </c>
      <c r="AV155" s="14" t="s">
        <v>83</v>
      </c>
      <c r="AW155" s="14" t="s">
        <v>30</v>
      </c>
      <c r="AX155" s="14" t="s">
        <v>73</v>
      </c>
      <c r="AY155" s="254" t="s">
        <v>129</v>
      </c>
    </row>
    <row r="156" s="15" customFormat="1">
      <c r="A156" s="15"/>
      <c r="B156" s="255"/>
      <c r="C156" s="256"/>
      <c r="D156" s="235" t="s">
        <v>144</v>
      </c>
      <c r="E156" s="257" t="s">
        <v>1</v>
      </c>
      <c r="F156" s="258" t="s">
        <v>149</v>
      </c>
      <c r="G156" s="256"/>
      <c r="H156" s="259">
        <v>9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144</v>
      </c>
      <c r="AU156" s="265" t="s">
        <v>83</v>
      </c>
      <c r="AV156" s="15" t="s">
        <v>135</v>
      </c>
      <c r="AW156" s="15" t="s">
        <v>30</v>
      </c>
      <c r="AX156" s="15" t="s">
        <v>81</v>
      </c>
      <c r="AY156" s="265" t="s">
        <v>129</v>
      </c>
    </row>
    <row r="157" s="2" customFormat="1" ht="33" customHeight="1">
      <c r="A157" s="38"/>
      <c r="B157" s="39"/>
      <c r="C157" s="219" t="s">
        <v>175</v>
      </c>
      <c r="D157" s="219" t="s">
        <v>131</v>
      </c>
      <c r="E157" s="220" t="s">
        <v>189</v>
      </c>
      <c r="F157" s="221" t="s">
        <v>190</v>
      </c>
      <c r="G157" s="222" t="s">
        <v>191</v>
      </c>
      <c r="H157" s="223">
        <v>14.4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135</v>
      </c>
      <c r="AT157" s="231" t="s">
        <v>131</v>
      </c>
      <c r="AU157" s="231" t="s">
        <v>83</v>
      </c>
      <c r="AY157" s="17" t="s">
        <v>129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135</v>
      </c>
      <c r="BM157" s="231" t="s">
        <v>192</v>
      </c>
    </row>
    <row r="158" s="14" customFormat="1">
      <c r="A158" s="14"/>
      <c r="B158" s="244"/>
      <c r="C158" s="245"/>
      <c r="D158" s="235" t="s">
        <v>144</v>
      </c>
      <c r="E158" s="246" t="s">
        <v>1</v>
      </c>
      <c r="F158" s="247" t="s">
        <v>433</v>
      </c>
      <c r="G158" s="245"/>
      <c r="H158" s="248">
        <v>14.4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144</v>
      </c>
      <c r="AU158" s="254" t="s">
        <v>83</v>
      </c>
      <c r="AV158" s="14" t="s">
        <v>83</v>
      </c>
      <c r="AW158" s="14" t="s">
        <v>30</v>
      </c>
      <c r="AX158" s="14" t="s">
        <v>81</v>
      </c>
      <c r="AY158" s="254" t="s">
        <v>129</v>
      </c>
    </row>
    <row r="159" s="2" customFormat="1" ht="24.15" customHeight="1">
      <c r="A159" s="38"/>
      <c r="B159" s="39"/>
      <c r="C159" s="219" t="s">
        <v>180</v>
      </c>
      <c r="D159" s="219" t="s">
        <v>131</v>
      </c>
      <c r="E159" s="220" t="s">
        <v>194</v>
      </c>
      <c r="F159" s="221" t="s">
        <v>195</v>
      </c>
      <c r="G159" s="222" t="s">
        <v>134</v>
      </c>
      <c r="H159" s="223">
        <v>179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135</v>
      </c>
      <c r="AT159" s="231" t="s">
        <v>131</v>
      </c>
      <c r="AU159" s="231" t="s">
        <v>83</v>
      </c>
      <c r="AY159" s="17" t="s">
        <v>129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135</v>
      </c>
      <c r="BM159" s="231" t="s">
        <v>196</v>
      </c>
    </row>
    <row r="160" s="12" customFormat="1" ht="22.8" customHeight="1">
      <c r="A160" s="12"/>
      <c r="B160" s="203"/>
      <c r="C160" s="204"/>
      <c r="D160" s="205" t="s">
        <v>72</v>
      </c>
      <c r="E160" s="217" t="s">
        <v>155</v>
      </c>
      <c r="F160" s="217" t="s">
        <v>197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SUM(P161:P170)</f>
        <v>0</v>
      </c>
      <c r="Q160" s="211"/>
      <c r="R160" s="212">
        <f>SUM(R161:R170)</f>
        <v>6.8385899999999999</v>
      </c>
      <c r="S160" s="211"/>
      <c r="T160" s="213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81</v>
      </c>
      <c r="AT160" s="215" t="s">
        <v>72</v>
      </c>
      <c r="AU160" s="215" t="s">
        <v>81</v>
      </c>
      <c r="AY160" s="214" t="s">
        <v>129</v>
      </c>
      <c r="BK160" s="216">
        <f>SUM(BK161:BK170)</f>
        <v>0</v>
      </c>
    </row>
    <row r="161" s="2" customFormat="1" ht="21.75" customHeight="1">
      <c r="A161" s="38"/>
      <c r="B161" s="39"/>
      <c r="C161" s="219" t="s">
        <v>188</v>
      </c>
      <c r="D161" s="219" t="s">
        <v>131</v>
      </c>
      <c r="E161" s="220" t="s">
        <v>199</v>
      </c>
      <c r="F161" s="221" t="s">
        <v>200</v>
      </c>
      <c r="G161" s="222" t="s">
        <v>134</v>
      </c>
      <c r="H161" s="223">
        <v>43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135</v>
      </c>
      <c r="AT161" s="231" t="s">
        <v>131</v>
      </c>
      <c r="AU161" s="231" t="s">
        <v>83</v>
      </c>
      <c r="AY161" s="17" t="s">
        <v>129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81</v>
      </c>
      <c r="BK161" s="232">
        <f>ROUND(I161*H161,2)</f>
        <v>0</v>
      </c>
      <c r="BL161" s="17" t="s">
        <v>135</v>
      </c>
      <c r="BM161" s="231" t="s">
        <v>201</v>
      </c>
    </row>
    <row r="162" s="13" customFormat="1">
      <c r="A162" s="13"/>
      <c r="B162" s="233"/>
      <c r="C162" s="234"/>
      <c r="D162" s="235" t="s">
        <v>144</v>
      </c>
      <c r="E162" s="236" t="s">
        <v>1</v>
      </c>
      <c r="F162" s="237" t="s">
        <v>202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144</v>
      </c>
      <c r="AU162" s="243" t="s">
        <v>83</v>
      </c>
      <c r="AV162" s="13" t="s">
        <v>81</v>
      </c>
      <c r="AW162" s="13" t="s">
        <v>30</v>
      </c>
      <c r="AX162" s="13" t="s">
        <v>73</v>
      </c>
      <c r="AY162" s="243" t="s">
        <v>129</v>
      </c>
    </row>
    <row r="163" s="14" customFormat="1">
      <c r="A163" s="14"/>
      <c r="B163" s="244"/>
      <c r="C163" s="245"/>
      <c r="D163" s="235" t="s">
        <v>144</v>
      </c>
      <c r="E163" s="246" t="s">
        <v>1</v>
      </c>
      <c r="F163" s="247" t="s">
        <v>339</v>
      </c>
      <c r="G163" s="245"/>
      <c r="H163" s="248">
        <v>43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144</v>
      </c>
      <c r="AU163" s="254" t="s">
        <v>83</v>
      </c>
      <c r="AV163" s="14" t="s">
        <v>83</v>
      </c>
      <c r="AW163" s="14" t="s">
        <v>30</v>
      </c>
      <c r="AX163" s="14" t="s">
        <v>81</v>
      </c>
      <c r="AY163" s="254" t="s">
        <v>129</v>
      </c>
    </row>
    <row r="164" s="2" customFormat="1" ht="16.5" customHeight="1">
      <c r="A164" s="38"/>
      <c r="B164" s="39"/>
      <c r="C164" s="219" t="s">
        <v>8</v>
      </c>
      <c r="D164" s="219" t="s">
        <v>131</v>
      </c>
      <c r="E164" s="220" t="s">
        <v>205</v>
      </c>
      <c r="F164" s="221" t="s">
        <v>206</v>
      </c>
      <c r="G164" s="222" t="s">
        <v>171</v>
      </c>
      <c r="H164" s="223">
        <v>17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38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135</v>
      </c>
      <c r="AT164" s="231" t="s">
        <v>131</v>
      </c>
      <c r="AU164" s="231" t="s">
        <v>83</v>
      </c>
      <c r="AY164" s="17" t="s">
        <v>129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81</v>
      </c>
      <c r="BK164" s="232">
        <f>ROUND(I164*H164,2)</f>
        <v>0</v>
      </c>
      <c r="BL164" s="17" t="s">
        <v>135</v>
      </c>
      <c r="BM164" s="231" t="s">
        <v>207</v>
      </c>
    </row>
    <row r="165" s="2" customFormat="1" ht="24.15" customHeight="1">
      <c r="A165" s="38"/>
      <c r="B165" s="39"/>
      <c r="C165" s="219" t="s">
        <v>198</v>
      </c>
      <c r="D165" s="219" t="s">
        <v>131</v>
      </c>
      <c r="E165" s="220" t="s">
        <v>209</v>
      </c>
      <c r="F165" s="221" t="s">
        <v>210</v>
      </c>
      <c r="G165" s="222" t="s">
        <v>134</v>
      </c>
      <c r="H165" s="223">
        <v>25.5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0.11162</v>
      </c>
      <c r="R165" s="229">
        <f>Q165*H165</f>
        <v>2.8463099999999999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135</v>
      </c>
      <c r="AT165" s="231" t="s">
        <v>131</v>
      </c>
      <c r="AU165" s="231" t="s">
        <v>83</v>
      </c>
      <c r="AY165" s="17" t="s">
        <v>129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81</v>
      </c>
      <c r="BK165" s="232">
        <f>ROUND(I165*H165,2)</f>
        <v>0</v>
      </c>
      <c r="BL165" s="17" t="s">
        <v>135</v>
      </c>
      <c r="BM165" s="231" t="s">
        <v>211</v>
      </c>
    </row>
    <row r="166" s="13" customFormat="1">
      <c r="A166" s="13"/>
      <c r="B166" s="233"/>
      <c r="C166" s="234"/>
      <c r="D166" s="235" t="s">
        <v>144</v>
      </c>
      <c r="E166" s="236" t="s">
        <v>1</v>
      </c>
      <c r="F166" s="237" t="s">
        <v>212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144</v>
      </c>
      <c r="AU166" s="243" t="s">
        <v>83</v>
      </c>
      <c r="AV166" s="13" t="s">
        <v>81</v>
      </c>
      <c r="AW166" s="13" t="s">
        <v>30</v>
      </c>
      <c r="AX166" s="13" t="s">
        <v>73</v>
      </c>
      <c r="AY166" s="243" t="s">
        <v>129</v>
      </c>
    </row>
    <row r="167" s="14" customFormat="1">
      <c r="A167" s="14"/>
      <c r="B167" s="244"/>
      <c r="C167" s="245"/>
      <c r="D167" s="235" t="s">
        <v>144</v>
      </c>
      <c r="E167" s="246" t="s">
        <v>1</v>
      </c>
      <c r="F167" s="247" t="s">
        <v>466</v>
      </c>
      <c r="G167" s="245"/>
      <c r="H167" s="248">
        <v>25.5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144</v>
      </c>
      <c r="AU167" s="254" t="s">
        <v>83</v>
      </c>
      <c r="AV167" s="14" t="s">
        <v>83</v>
      </c>
      <c r="AW167" s="14" t="s">
        <v>30</v>
      </c>
      <c r="AX167" s="14" t="s">
        <v>81</v>
      </c>
      <c r="AY167" s="254" t="s">
        <v>129</v>
      </c>
    </row>
    <row r="168" s="2" customFormat="1" ht="16.5" customHeight="1">
      <c r="A168" s="38"/>
      <c r="B168" s="39"/>
      <c r="C168" s="266" t="s">
        <v>204</v>
      </c>
      <c r="D168" s="266" t="s">
        <v>215</v>
      </c>
      <c r="E168" s="267" t="s">
        <v>216</v>
      </c>
      <c r="F168" s="268" t="s">
        <v>217</v>
      </c>
      <c r="G168" s="269" t="s">
        <v>134</v>
      </c>
      <c r="H168" s="270">
        <v>26.265000000000001</v>
      </c>
      <c r="I168" s="271"/>
      <c r="J168" s="272">
        <f>ROUND(I168*H168,2)</f>
        <v>0</v>
      </c>
      <c r="K168" s="273"/>
      <c r="L168" s="274"/>
      <c r="M168" s="275" t="s">
        <v>1</v>
      </c>
      <c r="N168" s="276" t="s">
        <v>38</v>
      </c>
      <c r="O168" s="91"/>
      <c r="P168" s="229">
        <f>O168*H168</f>
        <v>0</v>
      </c>
      <c r="Q168" s="229">
        <v>0.152</v>
      </c>
      <c r="R168" s="229">
        <f>Q168*H168</f>
        <v>3.9922800000000001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168</v>
      </c>
      <c r="AT168" s="231" t="s">
        <v>215</v>
      </c>
      <c r="AU168" s="231" t="s">
        <v>83</v>
      </c>
      <c r="AY168" s="17" t="s">
        <v>129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81</v>
      </c>
      <c r="BK168" s="232">
        <f>ROUND(I168*H168,2)</f>
        <v>0</v>
      </c>
      <c r="BL168" s="17" t="s">
        <v>135</v>
      </c>
      <c r="BM168" s="231" t="s">
        <v>218</v>
      </c>
    </row>
    <row r="169" s="13" customFormat="1">
      <c r="A169" s="13"/>
      <c r="B169" s="233"/>
      <c r="C169" s="234"/>
      <c r="D169" s="235" t="s">
        <v>144</v>
      </c>
      <c r="E169" s="236" t="s">
        <v>1</v>
      </c>
      <c r="F169" s="237" t="s">
        <v>212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144</v>
      </c>
      <c r="AU169" s="243" t="s">
        <v>83</v>
      </c>
      <c r="AV169" s="13" t="s">
        <v>81</v>
      </c>
      <c r="AW169" s="13" t="s">
        <v>30</v>
      </c>
      <c r="AX169" s="13" t="s">
        <v>73</v>
      </c>
      <c r="AY169" s="243" t="s">
        <v>129</v>
      </c>
    </row>
    <row r="170" s="14" customFormat="1">
      <c r="A170" s="14"/>
      <c r="B170" s="244"/>
      <c r="C170" s="245"/>
      <c r="D170" s="235" t="s">
        <v>144</v>
      </c>
      <c r="E170" s="246" t="s">
        <v>1</v>
      </c>
      <c r="F170" s="247" t="s">
        <v>467</v>
      </c>
      <c r="G170" s="245"/>
      <c r="H170" s="248">
        <v>26.265000000000001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144</v>
      </c>
      <c r="AU170" s="254" t="s">
        <v>83</v>
      </c>
      <c r="AV170" s="14" t="s">
        <v>83</v>
      </c>
      <c r="AW170" s="14" t="s">
        <v>30</v>
      </c>
      <c r="AX170" s="14" t="s">
        <v>81</v>
      </c>
      <c r="AY170" s="254" t="s">
        <v>129</v>
      </c>
    </row>
    <row r="171" s="12" customFormat="1" ht="22.8" customHeight="1">
      <c r="A171" s="12"/>
      <c r="B171" s="203"/>
      <c r="C171" s="204"/>
      <c r="D171" s="205" t="s">
        <v>72</v>
      </c>
      <c r="E171" s="217" t="s">
        <v>220</v>
      </c>
      <c r="F171" s="217" t="s">
        <v>221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SUM(P172:P179)</f>
        <v>0</v>
      </c>
      <c r="Q171" s="211"/>
      <c r="R171" s="212">
        <f>SUM(R172:R179)</f>
        <v>16.05509</v>
      </c>
      <c r="S171" s="211"/>
      <c r="T171" s="213">
        <f>SUM(T172:T179)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81</v>
      </c>
      <c r="AY171" s="214" t="s">
        <v>129</v>
      </c>
      <c r="BK171" s="216">
        <f>SUM(BK172:BK179)</f>
        <v>0</v>
      </c>
    </row>
    <row r="172" s="2" customFormat="1" ht="21.75" customHeight="1">
      <c r="A172" s="38"/>
      <c r="B172" s="39"/>
      <c r="C172" s="219" t="s">
        <v>208</v>
      </c>
      <c r="D172" s="219" t="s">
        <v>131</v>
      </c>
      <c r="E172" s="220" t="s">
        <v>222</v>
      </c>
      <c r="F172" s="221" t="s">
        <v>223</v>
      </c>
      <c r="G172" s="222" t="s">
        <v>134</v>
      </c>
      <c r="H172" s="223">
        <v>78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135</v>
      </c>
      <c r="AT172" s="231" t="s">
        <v>131</v>
      </c>
      <c r="AU172" s="231" t="s">
        <v>83</v>
      </c>
      <c r="AY172" s="17" t="s">
        <v>129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81</v>
      </c>
      <c r="BK172" s="232">
        <f>ROUND(I172*H172,2)</f>
        <v>0</v>
      </c>
      <c r="BL172" s="17" t="s">
        <v>135</v>
      </c>
      <c r="BM172" s="231" t="s">
        <v>224</v>
      </c>
    </row>
    <row r="173" s="13" customFormat="1">
      <c r="A173" s="13"/>
      <c r="B173" s="233"/>
      <c r="C173" s="234"/>
      <c r="D173" s="235" t="s">
        <v>144</v>
      </c>
      <c r="E173" s="236" t="s">
        <v>1</v>
      </c>
      <c r="F173" s="237" t="s">
        <v>225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144</v>
      </c>
      <c r="AU173" s="243" t="s">
        <v>83</v>
      </c>
      <c r="AV173" s="13" t="s">
        <v>81</v>
      </c>
      <c r="AW173" s="13" t="s">
        <v>30</v>
      </c>
      <c r="AX173" s="13" t="s">
        <v>73</v>
      </c>
      <c r="AY173" s="243" t="s">
        <v>129</v>
      </c>
    </row>
    <row r="174" s="14" customFormat="1">
      <c r="A174" s="14"/>
      <c r="B174" s="244"/>
      <c r="C174" s="245"/>
      <c r="D174" s="235" t="s">
        <v>144</v>
      </c>
      <c r="E174" s="246" t="s">
        <v>1</v>
      </c>
      <c r="F174" s="247" t="s">
        <v>468</v>
      </c>
      <c r="G174" s="245"/>
      <c r="H174" s="248">
        <v>78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144</v>
      </c>
      <c r="AU174" s="254" t="s">
        <v>83</v>
      </c>
      <c r="AV174" s="14" t="s">
        <v>83</v>
      </c>
      <c r="AW174" s="14" t="s">
        <v>30</v>
      </c>
      <c r="AX174" s="14" t="s">
        <v>81</v>
      </c>
      <c r="AY174" s="254" t="s">
        <v>129</v>
      </c>
    </row>
    <row r="175" s="2" customFormat="1" ht="33" customHeight="1">
      <c r="A175" s="38"/>
      <c r="B175" s="39"/>
      <c r="C175" s="219" t="s">
        <v>214</v>
      </c>
      <c r="D175" s="219" t="s">
        <v>131</v>
      </c>
      <c r="E175" s="220" t="s">
        <v>227</v>
      </c>
      <c r="F175" s="221" t="s">
        <v>228</v>
      </c>
      <c r="G175" s="222" t="s">
        <v>134</v>
      </c>
      <c r="H175" s="223">
        <v>78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0.089219999999999994</v>
      </c>
      <c r="R175" s="229">
        <f>Q175*H175</f>
        <v>6.9591599999999998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135</v>
      </c>
      <c r="AT175" s="231" t="s">
        <v>131</v>
      </c>
      <c r="AU175" s="231" t="s">
        <v>83</v>
      </c>
      <c r="AY175" s="17" t="s">
        <v>129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135</v>
      </c>
      <c r="BM175" s="231" t="s">
        <v>229</v>
      </c>
    </row>
    <row r="176" s="2" customFormat="1" ht="16.5" customHeight="1">
      <c r="A176" s="38"/>
      <c r="B176" s="39"/>
      <c r="C176" s="266" t="s">
        <v>185</v>
      </c>
      <c r="D176" s="266" t="s">
        <v>215</v>
      </c>
      <c r="E176" s="267" t="s">
        <v>230</v>
      </c>
      <c r="F176" s="268" t="s">
        <v>231</v>
      </c>
      <c r="G176" s="269" t="s">
        <v>134</v>
      </c>
      <c r="H176" s="270">
        <v>79.310000000000002</v>
      </c>
      <c r="I176" s="271"/>
      <c r="J176" s="272">
        <f>ROUND(I176*H176,2)</f>
        <v>0</v>
      </c>
      <c r="K176" s="273"/>
      <c r="L176" s="274"/>
      <c r="M176" s="275" t="s">
        <v>1</v>
      </c>
      <c r="N176" s="276" t="s">
        <v>38</v>
      </c>
      <c r="O176" s="91"/>
      <c r="P176" s="229">
        <f>O176*H176</f>
        <v>0</v>
      </c>
      <c r="Q176" s="229">
        <v>0.113</v>
      </c>
      <c r="R176" s="229">
        <f>Q176*H176</f>
        <v>8.9620300000000004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168</v>
      </c>
      <c r="AT176" s="231" t="s">
        <v>215</v>
      </c>
      <c r="AU176" s="231" t="s">
        <v>83</v>
      </c>
      <c r="AY176" s="17" t="s">
        <v>129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81</v>
      </c>
      <c r="BK176" s="232">
        <f>ROUND(I176*H176,2)</f>
        <v>0</v>
      </c>
      <c r="BL176" s="17" t="s">
        <v>135</v>
      </c>
      <c r="BM176" s="231" t="s">
        <v>232</v>
      </c>
    </row>
    <row r="177" s="14" customFormat="1">
      <c r="A177" s="14"/>
      <c r="B177" s="244"/>
      <c r="C177" s="245"/>
      <c r="D177" s="235" t="s">
        <v>144</v>
      </c>
      <c r="E177" s="246" t="s">
        <v>1</v>
      </c>
      <c r="F177" s="247" t="s">
        <v>469</v>
      </c>
      <c r="G177" s="245"/>
      <c r="H177" s="248">
        <v>79.310000000000002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144</v>
      </c>
      <c r="AU177" s="254" t="s">
        <v>83</v>
      </c>
      <c r="AV177" s="14" t="s">
        <v>83</v>
      </c>
      <c r="AW177" s="14" t="s">
        <v>30</v>
      </c>
      <c r="AX177" s="14" t="s">
        <v>81</v>
      </c>
      <c r="AY177" s="254" t="s">
        <v>129</v>
      </c>
    </row>
    <row r="178" s="2" customFormat="1" ht="24.15" customHeight="1">
      <c r="A178" s="38"/>
      <c r="B178" s="39"/>
      <c r="C178" s="266" t="s">
        <v>148</v>
      </c>
      <c r="D178" s="266" t="s">
        <v>215</v>
      </c>
      <c r="E178" s="267" t="s">
        <v>235</v>
      </c>
      <c r="F178" s="268" t="s">
        <v>470</v>
      </c>
      <c r="G178" s="269" t="s">
        <v>134</v>
      </c>
      <c r="H178" s="270">
        <v>1.03</v>
      </c>
      <c r="I178" s="271"/>
      <c r="J178" s="272">
        <f>ROUND(I178*H178,2)</f>
        <v>0</v>
      </c>
      <c r="K178" s="273"/>
      <c r="L178" s="274"/>
      <c r="M178" s="275" t="s">
        <v>1</v>
      </c>
      <c r="N178" s="276" t="s">
        <v>38</v>
      </c>
      <c r="O178" s="91"/>
      <c r="P178" s="229">
        <f>O178*H178</f>
        <v>0</v>
      </c>
      <c r="Q178" s="229">
        <v>0.13</v>
      </c>
      <c r="R178" s="229">
        <f>Q178*H178</f>
        <v>0.13390000000000002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168</v>
      </c>
      <c r="AT178" s="231" t="s">
        <v>215</v>
      </c>
      <c r="AU178" s="231" t="s">
        <v>83</v>
      </c>
      <c r="AY178" s="17" t="s">
        <v>129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135</v>
      </c>
      <c r="BM178" s="231" t="s">
        <v>471</v>
      </c>
    </row>
    <row r="179" s="14" customFormat="1">
      <c r="A179" s="14"/>
      <c r="B179" s="244"/>
      <c r="C179" s="245"/>
      <c r="D179" s="235" t="s">
        <v>144</v>
      </c>
      <c r="E179" s="246" t="s">
        <v>1</v>
      </c>
      <c r="F179" s="247" t="s">
        <v>256</v>
      </c>
      <c r="G179" s="245"/>
      <c r="H179" s="248">
        <v>1.03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144</v>
      </c>
      <c r="AU179" s="254" t="s">
        <v>83</v>
      </c>
      <c r="AV179" s="14" t="s">
        <v>83</v>
      </c>
      <c r="AW179" s="14" t="s">
        <v>30</v>
      </c>
      <c r="AX179" s="14" t="s">
        <v>81</v>
      </c>
      <c r="AY179" s="254" t="s">
        <v>129</v>
      </c>
    </row>
    <row r="180" s="12" customFormat="1" ht="22.8" customHeight="1">
      <c r="A180" s="12"/>
      <c r="B180" s="203"/>
      <c r="C180" s="204"/>
      <c r="D180" s="205" t="s">
        <v>72</v>
      </c>
      <c r="E180" s="217" t="s">
        <v>239</v>
      </c>
      <c r="F180" s="217" t="s">
        <v>240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SUM(P181:P191)</f>
        <v>0</v>
      </c>
      <c r="Q180" s="211"/>
      <c r="R180" s="212">
        <f>SUM(R181:R191)</f>
        <v>38.172080000000001</v>
      </c>
      <c r="S180" s="211"/>
      <c r="T180" s="213">
        <f>SUM(T181:T191)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81</v>
      </c>
      <c r="AT180" s="215" t="s">
        <v>72</v>
      </c>
      <c r="AU180" s="215" t="s">
        <v>81</v>
      </c>
      <c r="AY180" s="214" t="s">
        <v>129</v>
      </c>
      <c r="BK180" s="216">
        <f>SUM(BK181:BK191)</f>
        <v>0</v>
      </c>
    </row>
    <row r="181" s="2" customFormat="1" ht="21.75" customHeight="1">
      <c r="A181" s="38"/>
      <c r="B181" s="39"/>
      <c r="C181" s="219" t="s">
        <v>154</v>
      </c>
      <c r="D181" s="219" t="s">
        <v>131</v>
      </c>
      <c r="E181" s="220" t="s">
        <v>222</v>
      </c>
      <c r="F181" s="221" t="s">
        <v>223</v>
      </c>
      <c r="G181" s="222" t="s">
        <v>134</v>
      </c>
      <c r="H181" s="223">
        <v>58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135</v>
      </c>
      <c r="AT181" s="231" t="s">
        <v>131</v>
      </c>
      <c r="AU181" s="231" t="s">
        <v>83</v>
      </c>
      <c r="AY181" s="17" t="s">
        <v>129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135</v>
      </c>
      <c r="BM181" s="231" t="s">
        <v>241</v>
      </c>
    </row>
    <row r="182" s="13" customFormat="1">
      <c r="A182" s="13"/>
      <c r="B182" s="233"/>
      <c r="C182" s="234"/>
      <c r="D182" s="235" t="s">
        <v>144</v>
      </c>
      <c r="E182" s="236" t="s">
        <v>1</v>
      </c>
      <c r="F182" s="237" t="s">
        <v>225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144</v>
      </c>
      <c r="AU182" s="243" t="s">
        <v>83</v>
      </c>
      <c r="AV182" s="13" t="s">
        <v>81</v>
      </c>
      <c r="AW182" s="13" t="s">
        <v>30</v>
      </c>
      <c r="AX182" s="13" t="s">
        <v>73</v>
      </c>
      <c r="AY182" s="243" t="s">
        <v>129</v>
      </c>
    </row>
    <row r="183" s="14" customFormat="1">
      <c r="A183" s="14"/>
      <c r="B183" s="244"/>
      <c r="C183" s="245"/>
      <c r="D183" s="235" t="s">
        <v>144</v>
      </c>
      <c r="E183" s="246" t="s">
        <v>1</v>
      </c>
      <c r="F183" s="247" t="s">
        <v>417</v>
      </c>
      <c r="G183" s="245"/>
      <c r="H183" s="248">
        <v>58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144</v>
      </c>
      <c r="AU183" s="254" t="s">
        <v>83</v>
      </c>
      <c r="AV183" s="14" t="s">
        <v>83</v>
      </c>
      <c r="AW183" s="14" t="s">
        <v>30</v>
      </c>
      <c r="AX183" s="14" t="s">
        <v>81</v>
      </c>
      <c r="AY183" s="254" t="s">
        <v>129</v>
      </c>
    </row>
    <row r="184" s="2" customFormat="1" ht="24.15" customHeight="1">
      <c r="A184" s="38"/>
      <c r="B184" s="39"/>
      <c r="C184" s="219" t="s">
        <v>234</v>
      </c>
      <c r="D184" s="219" t="s">
        <v>131</v>
      </c>
      <c r="E184" s="220" t="s">
        <v>244</v>
      </c>
      <c r="F184" s="221" t="s">
        <v>245</v>
      </c>
      <c r="G184" s="222" t="s">
        <v>134</v>
      </c>
      <c r="H184" s="223">
        <v>58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0.38313999999999998</v>
      </c>
      <c r="R184" s="229">
        <f>Q184*H184</f>
        <v>22.22212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135</v>
      </c>
      <c r="AT184" s="231" t="s">
        <v>131</v>
      </c>
      <c r="AU184" s="231" t="s">
        <v>83</v>
      </c>
      <c r="AY184" s="17" t="s">
        <v>129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81</v>
      </c>
      <c r="BK184" s="232">
        <f>ROUND(I184*H184,2)</f>
        <v>0</v>
      </c>
      <c r="BL184" s="17" t="s">
        <v>135</v>
      </c>
      <c r="BM184" s="231" t="s">
        <v>246</v>
      </c>
    </row>
    <row r="185" s="2" customFormat="1" ht="33" customHeight="1">
      <c r="A185" s="38"/>
      <c r="B185" s="39"/>
      <c r="C185" s="219" t="s">
        <v>7</v>
      </c>
      <c r="D185" s="219" t="s">
        <v>131</v>
      </c>
      <c r="E185" s="220" t="s">
        <v>472</v>
      </c>
      <c r="F185" s="221" t="s">
        <v>473</v>
      </c>
      <c r="G185" s="222" t="s">
        <v>134</v>
      </c>
      <c r="H185" s="223">
        <v>58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38</v>
      </c>
      <c r="O185" s="91"/>
      <c r="P185" s="229">
        <f>O185*H185</f>
        <v>0</v>
      </c>
      <c r="Q185" s="229">
        <v>0.11162</v>
      </c>
      <c r="R185" s="229">
        <f>Q185*H185</f>
        <v>6.4739599999999999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135</v>
      </c>
      <c r="AT185" s="231" t="s">
        <v>131</v>
      </c>
      <c r="AU185" s="231" t="s">
        <v>83</v>
      </c>
      <c r="AY185" s="17" t="s">
        <v>129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81</v>
      </c>
      <c r="BK185" s="232">
        <f>ROUND(I185*H185,2)</f>
        <v>0</v>
      </c>
      <c r="BL185" s="17" t="s">
        <v>135</v>
      </c>
      <c r="BM185" s="231" t="s">
        <v>474</v>
      </c>
    </row>
    <row r="186" s="2" customFormat="1" ht="16.5" customHeight="1">
      <c r="A186" s="38"/>
      <c r="B186" s="39"/>
      <c r="C186" s="266" t="s">
        <v>243</v>
      </c>
      <c r="D186" s="266" t="s">
        <v>215</v>
      </c>
      <c r="E186" s="267" t="s">
        <v>216</v>
      </c>
      <c r="F186" s="268" t="s">
        <v>217</v>
      </c>
      <c r="G186" s="269" t="s">
        <v>134</v>
      </c>
      <c r="H186" s="270">
        <v>42.229999999999997</v>
      </c>
      <c r="I186" s="271"/>
      <c r="J186" s="272">
        <f>ROUND(I186*H186,2)</f>
        <v>0</v>
      </c>
      <c r="K186" s="273"/>
      <c r="L186" s="274"/>
      <c r="M186" s="275" t="s">
        <v>1</v>
      </c>
      <c r="N186" s="276" t="s">
        <v>38</v>
      </c>
      <c r="O186" s="91"/>
      <c r="P186" s="229">
        <f>O186*H186</f>
        <v>0</v>
      </c>
      <c r="Q186" s="229">
        <v>0.152</v>
      </c>
      <c r="R186" s="229">
        <f>Q186*H186</f>
        <v>6.4189599999999993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168</v>
      </c>
      <c r="AT186" s="231" t="s">
        <v>215</v>
      </c>
      <c r="AU186" s="231" t="s">
        <v>83</v>
      </c>
      <c r="AY186" s="17" t="s">
        <v>129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81</v>
      </c>
      <c r="BK186" s="232">
        <f>ROUND(I186*H186,2)</f>
        <v>0</v>
      </c>
      <c r="BL186" s="17" t="s">
        <v>135</v>
      </c>
      <c r="BM186" s="231" t="s">
        <v>250</v>
      </c>
    </row>
    <row r="187" s="14" customFormat="1">
      <c r="A187" s="14"/>
      <c r="B187" s="244"/>
      <c r="C187" s="245"/>
      <c r="D187" s="235" t="s">
        <v>144</v>
      </c>
      <c r="E187" s="246" t="s">
        <v>1</v>
      </c>
      <c r="F187" s="247" t="s">
        <v>475</v>
      </c>
      <c r="G187" s="245"/>
      <c r="H187" s="248">
        <v>42.229999999999997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144</v>
      </c>
      <c r="AU187" s="254" t="s">
        <v>83</v>
      </c>
      <c r="AV187" s="14" t="s">
        <v>83</v>
      </c>
      <c r="AW187" s="14" t="s">
        <v>30</v>
      </c>
      <c r="AX187" s="14" t="s">
        <v>81</v>
      </c>
      <c r="AY187" s="254" t="s">
        <v>129</v>
      </c>
    </row>
    <row r="188" s="2" customFormat="1" ht="16.5" customHeight="1">
      <c r="A188" s="38"/>
      <c r="B188" s="39"/>
      <c r="C188" s="266" t="s">
        <v>247</v>
      </c>
      <c r="D188" s="266" t="s">
        <v>215</v>
      </c>
      <c r="E188" s="267" t="s">
        <v>253</v>
      </c>
      <c r="F188" s="268" t="s">
        <v>254</v>
      </c>
      <c r="G188" s="269" t="s">
        <v>134</v>
      </c>
      <c r="H188" s="270">
        <v>1.03</v>
      </c>
      <c r="I188" s="271"/>
      <c r="J188" s="272">
        <f>ROUND(I188*H188,2)</f>
        <v>0</v>
      </c>
      <c r="K188" s="273"/>
      <c r="L188" s="274"/>
      <c r="M188" s="275" t="s">
        <v>1</v>
      </c>
      <c r="N188" s="276" t="s">
        <v>38</v>
      </c>
      <c r="O188" s="91"/>
      <c r="P188" s="229">
        <f>O188*H188</f>
        <v>0</v>
      </c>
      <c r="Q188" s="229">
        <v>0.152</v>
      </c>
      <c r="R188" s="229">
        <f>Q188*H188</f>
        <v>0.15656000000000001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168</v>
      </c>
      <c r="AT188" s="231" t="s">
        <v>215</v>
      </c>
      <c r="AU188" s="231" t="s">
        <v>83</v>
      </c>
      <c r="AY188" s="17" t="s">
        <v>129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135</v>
      </c>
      <c r="BM188" s="231" t="s">
        <v>255</v>
      </c>
    </row>
    <row r="189" s="14" customFormat="1">
      <c r="A189" s="14"/>
      <c r="B189" s="244"/>
      <c r="C189" s="245"/>
      <c r="D189" s="235" t="s">
        <v>144</v>
      </c>
      <c r="E189" s="246" t="s">
        <v>1</v>
      </c>
      <c r="F189" s="247" t="s">
        <v>256</v>
      </c>
      <c r="G189" s="245"/>
      <c r="H189" s="248">
        <v>1.03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144</v>
      </c>
      <c r="AU189" s="254" t="s">
        <v>83</v>
      </c>
      <c r="AV189" s="14" t="s">
        <v>83</v>
      </c>
      <c r="AW189" s="14" t="s">
        <v>30</v>
      </c>
      <c r="AX189" s="14" t="s">
        <v>81</v>
      </c>
      <c r="AY189" s="254" t="s">
        <v>129</v>
      </c>
    </row>
    <row r="190" s="2" customFormat="1" ht="24.15" customHeight="1">
      <c r="A190" s="38"/>
      <c r="B190" s="39"/>
      <c r="C190" s="266" t="s">
        <v>249</v>
      </c>
      <c r="D190" s="266" t="s">
        <v>215</v>
      </c>
      <c r="E190" s="267" t="s">
        <v>258</v>
      </c>
      <c r="F190" s="268" t="s">
        <v>259</v>
      </c>
      <c r="G190" s="269" t="s">
        <v>134</v>
      </c>
      <c r="H190" s="270">
        <v>16.48</v>
      </c>
      <c r="I190" s="271"/>
      <c r="J190" s="272">
        <f>ROUND(I190*H190,2)</f>
        <v>0</v>
      </c>
      <c r="K190" s="273"/>
      <c r="L190" s="274"/>
      <c r="M190" s="275" t="s">
        <v>1</v>
      </c>
      <c r="N190" s="276" t="s">
        <v>38</v>
      </c>
      <c r="O190" s="91"/>
      <c r="P190" s="229">
        <f>O190*H190</f>
        <v>0</v>
      </c>
      <c r="Q190" s="229">
        <v>0.17599999999999999</v>
      </c>
      <c r="R190" s="229">
        <f>Q190*H190</f>
        <v>2.9004799999999999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168</v>
      </c>
      <c r="AT190" s="231" t="s">
        <v>215</v>
      </c>
      <c r="AU190" s="231" t="s">
        <v>83</v>
      </c>
      <c r="AY190" s="17" t="s">
        <v>129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81</v>
      </c>
      <c r="BK190" s="232">
        <f>ROUND(I190*H190,2)</f>
        <v>0</v>
      </c>
      <c r="BL190" s="17" t="s">
        <v>135</v>
      </c>
      <c r="BM190" s="231" t="s">
        <v>260</v>
      </c>
    </row>
    <row r="191" s="14" customFormat="1">
      <c r="A191" s="14"/>
      <c r="B191" s="244"/>
      <c r="C191" s="245"/>
      <c r="D191" s="235" t="s">
        <v>144</v>
      </c>
      <c r="E191" s="246" t="s">
        <v>1</v>
      </c>
      <c r="F191" s="247" t="s">
        <v>476</v>
      </c>
      <c r="G191" s="245"/>
      <c r="H191" s="248">
        <v>16.48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144</v>
      </c>
      <c r="AU191" s="254" t="s">
        <v>83</v>
      </c>
      <c r="AV191" s="14" t="s">
        <v>83</v>
      </c>
      <c r="AW191" s="14" t="s">
        <v>30</v>
      </c>
      <c r="AX191" s="14" t="s">
        <v>81</v>
      </c>
      <c r="AY191" s="254" t="s">
        <v>129</v>
      </c>
    </row>
    <row r="192" s="12" customFormat="1" ht="22.8" customHeight="1">
      <c r="A192" s="12"/>
      <c r="B192" s="203"/>
      <c r="C192" s="204"/>
      <c r="D192" s="205" t="s">
        <v>72</v>
      </c>
      <c r="E192" s="217" t="s">
        <v>168</v>
      </c>
      <c r="F192" s="217" t="s">
        <v>262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SUM(P193:P206)</f>
        <v>0</v>
      </c>
      <c r="Q192" s="211"/>
      <c r="R192" s="212">
        <f>SUM(R193:R206)</f>
        <v>1.0800000000000001</v>
      </c>
      <c r="S192" s="211"/>
      <c r="T192" s="213">
        <f>SUM(T193:T206)</f>
        <v>0.60000000000000009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81</v>
      </c>
      <c r="AT192" s="215" t="s">
        <v>72</v>
      </c>
      <c r="AU192" s="215" t="s">
        <v>81</v>
      </c>
      <c r="AY192" s="214" t="s">
        <v>129</v>
      </c>
      <c r="BK192" s="216">
        <f>SUM(BK193:BK206)</f>
        <v>0</v>
      </c>
    </row>
    <row r="193" s="2" customFormat="1" ht="24.15" customHeight="1">
      <c r="A193" s="38"/>
      <c r="B193" s="39"/>
      <c r="C193" s="219" t="s">
        <v>252</v>
      </c>
      <c r="D193" s="219" t="s">
        <v>131</v>
      </c>
      <c r="E193" s="220" t="s">
        <v>439</v>
      </c>
      <c r="F193" s="221" t="s">
        <v>440</v>
      </c>
      <c r="G193" s="222" t="s">
        <v>178</v>
      </c>
      <c r="H193" s="223">
        <v>12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0.050000000000000003</v>
      </c>
      <c r="T193" s="230">
        <f>S193*H193</f>
        <v>0.60000000000000009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135</v>
      </c>
      <c r="AT193" s="231" t="s">
        <v>131</v>
      </c>
      <c r="AU193" s="231" t="s">
        <v>83</v>
      </c>
      <c r="AY193" s="17" t="s">
        <v>129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81</v>
      </c>
      <c r="BK193" s="232">
        <f>ROUND(I193*H193,2)</f>
        <v>0</v>
      </c>
      <c r="BL193" s="17" t="s">
        <v>135</v>
      </c>
      <c r="BM193" s="231" t="s">
        <v>441</v>
      </c>
    </row>
    <row r="194" s="13" customFormat="1">
      <c r="A194" s="13"/>
      <c r="B194" s="233"/>
      <c r="C194" s="234"/>
      <c r="D194" s="235" t="s">
        <v>144</v>
      </c>
      <c r="E194" s="236" t="s">
        <v>1</v>
      </c>
      <c r="F194" s="237" t="s">
        <v>442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144</v>
      </c>
      <c r="AU194" s="243" t="s">
        <v>83</v>
      </c>
      <c r="AV194" s="13" t="s">
        <v>81</v>
      </c>
      <c r="AW194" s="13" t="s">
        <v>30</v>
      </c>
      <c r="AX194" s="13" t="s">
        <v>73</v>
      </c>
      <c r="AY194" s="243" t="s">
        <v>129</v>
      </c>
    </row>
    <row r="195" s="14" customFormat="1">
      <c r="A195" s="14"/>
      <c r="B195" s="244"/>
      <c r="C195" s="245"/>
      <c r="D195" s="235" t="s">
        <v>144</v>
      </c>
      <c r="E195" s="246" t="s">
        <v>1</v>
      </c>
      <c r="F195" s="247" t="s">
        <v>8</v>
      </c>
      <c r="G195" s="245"/>
      <c r="H195" s="248">
        <v>12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144</v>
      </c>
      <c r="AU195" s="254" t="s">
        <v>83</v>
      </c>
      <c r="AV195" s="14" t="s">
        <v>83</v>
      </c>
      <c r="AW195" s="14" t="s">
        <v>30</v>
      </c>
      <c r="AX195" s="14" t="s">
        <v>81</v>
      </c>
      <c r="AY195" s="254" t="s">
        <v>129</v>
      </c>
    </row>
    <row r="196" s="2" customFormat="1" ht="37.8" customHeight="1">
      <c r="A196" s="38"/>
      <c r="B196" s="39"/>
      <c r="C196" s="219" t="s">
        <v>257</v>
      </c>
      <c r="D196" s="219" t="s">
        <v>131</v>
      </c>
      <c r="E196" s="220" t="s">
        <v>443</v>
      </c>
      <c r="F196" s="221" t="s">
        <v>444</v>
      </c>
      <c r="G196" s="222" t="s">
        <v>178</v>
      </c>
      <c r="H196" s="223">
        <v>12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38</v>
      </c>
      <c r="O196" s="91"/>
      <c r="P196" s="229">
        <f>O196*H196</f>
        <v>0</v>
      </c>
      <c r="Q196" s="229">
        <v>0.089999999999999997</v>
      </c>
      <c r="R196" s="229">
        <f>Q196*H196</f>
        <v>1.0800000000000001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135</v>
      </c>
      <c r="AT196" s="231" t="s">
        <v>131</v>
      </c>
      <c r="AU196" s="231" t="s">
        <v>83</v>
      </c>
      <c r="AY196" s="17" t="s">
        <v>129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81</v>
      </c>
      <c r="BK196" s="232">
        <f>ROUND(I196*H196,2)</f>
        <v>0</v>
      </c>
      <c r="BL196" s="17" t="s">
        <v>135</v>
      </c>
      <c r="BM196" s="231" t="s">
        <v>445</v>
      </c>
    </row>
    <row r="197" s="13" customFormat="1">
      <c r="A197" s="13"/>
      <c r="B197" s="233"/>
      <c r="C197" s="234"/>
      <c r="D197" s="235" t="s">
        <v>144</v>
      </c>
      <c r="E197" s="236" t="s">
        <v>1</v>
      </c>
      <c r="F197" s="237" t="s">
        <v>446</v>
      </c>
      <c r="G197" s="234"/>
      <c r="H197" s="236" t="s">
        <v>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144</v>
      </c>
      <c r="AU197" s="243" t="s">
        <v>83</v>
      </c>
      <c r="AV197" s="13" t="s">
        <v>81</v>
      </c>
      <c r="AW197" s="13" t="s">
        <v>30</v>
      </c>
      <c r="AX197" s="13" t="s">
        <v>73</v>
      </c>
      <c r="AY197" s="243" t="s">
        <v>129</v>
      </c>
    </row>
    <row r="198" s="14" customFormat="1">
      <c r="A198" s="14"/>
      <c r="B198" s="244"/>
      <c r="C198" s="245"/>
      <c r="D198" s="235" t="s">
        <v>144</v>
      </c>
      <c r="E198" s="246" t="s">
        <v>1</v>
      </c>
      <c r="F198" s="247" t="s">
        <v>8</v>
      </c>
      <c r="G198" s="245"/>
      <c r="H198" s="248">
        <v>12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144</v>
      </c>
      <c r="AU198" s="254" t="s">
        <v>83</v>
      </c>
      <c r="AV198" s="14" t="s">
        <v>83</v>
      </c>
      <c r="AW198" s="14" t="s">
        <v>30</v>
      </c>
      <c r="AX198" s="14" t="s">
        <v>81</v>
      </c>
      <c r="AY198" s="254" t="s">
        <v>129</v>
      </c>
    </row>
    <row r="199" s="2" customFormat="1" ht="24.15" customHeight="1">
      <c r="A199" s="38"/>
      <c r="B199" s="39"/>
      <c r="C199" s="219" t="s">
        <v>263</v>
      </c>
      <c r="D199" s="219" t="s">
        <v>131</v>
      </c>
      <c r="E199" s="220" t="s">
        <v>272</v>
      </c>
      <c r="F199" s="221" t="s">
        <v>273</v>
      </c>
      <c r="G199" s="222" t="s">
        <v>171</v>
      </c>
      <c r="H199" s="223">
        <v>8.2720000000000002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38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135</v>
      </c>
      <c r="AT199" s="231" t="s">
        <v>131</v>
      </c>
      <c r="AU199" s="231" t="s">
        <v>83</v>
      </c>
      <c r="AY199" s="17" t="s">
        <v>129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81</v>
      </c>
      <c r="BK199" s="232">
        <f>ROUND(I199*H199,2)</f>
        <v>0</v>
      </c>
      <c r="BL199" s="17" t="s">
        <v>135</v>
      </c>
      <c r="BM199" s="231" t="s">
        <v>274</v>
      </c>
    </row>
    <row r="200" s="13" customFormat="1">
      <c r="A200" s="13"/>
      <c r="B200" s="233"/>
      <c r="C200" s="234"/>
      <c r="D200" s="235" t="s">
        <v>144</v>
      </c>
      <c r="E200" s="236" t="s">
        <v>1</v>
      </c>
      <c r="F200" s="237" t="s">
        <v>275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144</v>
      </c>
      <c r="AU200" s="243" t="s">
        <v>83</v>
      </c>
      <c r="AV200" s="13" t="s">
        <v>81</v>
      </c>
      <c r="AW200" s="13" t="s">
        <v>30</v>
      </c>
      <c r="AX200" s="13" t="s">
        <v>73</v>
      </c>
      <c r="AY200" s="243" t="s">
        <v>129</v>
      </c>
    </row>
    <row r="201" s="14" customFormat="1">
      <c r="A201" s="14"/>
      <c r="B201" s="244"/>
      <c r="C201" s="245"/>
      <c r="D201" s="235" t="s">
        <v>144</v>
      </c>
      <c r="E201" s="246" t="s">
        <v>1</v>
      </c>
      <c r="F201" s="247" t="s">
        <v>477</v>
      </c>
      <c r="G201" s="245"/>
      <c r="H201" s="248">
        <v>6.0199999999999996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144</v>
      </c>
      <c r="AU201" s="254" t="s">
        <v>83</v>
      </c>
      <c r="AV201" s="14" t="s">
        <v>83</v>
      </c>
      <c r="AW201" s="14" t="s">
        <v>30</v>
      </c>
      <c r="AX201" s="14" t="s">
        <v>73</v>
      </c>
      <c r="AY201" s="254" t="s">
        <v>129</v>
      </c>
    </row>
    <row r="202" s="13" customFormat="1">
      <c r="A202" s="13"/>
      <c r="B202" s="233"/>
      <c r="C202" s="234"/>
      <c r="D202" s="235" t="s">
        <v>144</v>
      </c>
      <c r="E202" s="236" t="s">
        <v>1</v>
      </c>
      <c r="F202" s="237" t="s">
        <v>277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144</v>
      </c>
      <c r="AU202" s="243" t="s">
        <v>83</v>
      </c>
      <c r="AV202" s="13" t="s">
        <v>81</v>
      </c>
      <c r="AW202" s="13" t="s">
        <v>30</v>
      </c>
      <c r="AX202" s="13" t="s">
        <v>73</v>
      </c>
      <c r="AY202" s="243" t="s">
        <v>129</v>
      </c>
    </row>
    <row r="203" s="14" customFormat="1">
      <c r="A203" s="14"/>
      <c r="B203" s="244"/>
      <c r="C203" s="245"/>
      <c r="D203" s="235" t="s">
        <v>144</v>
      </c>
      <c r="E203" s="246" t="s">
        <v>1</v>
      </c>
      <c r="F203" s="247" t="s">
        <v>478</v>
      </c>
      <c r="G203" s="245"/>
      <c r="H203" s="248">
        <v>2.2519999999999998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144</v>
      </c>
      <c r="AU203" s="254" t="s">
        <v>83</v>
      </c>
      <c r="AV203" s="14" t="s">
        <v>83</v>
      </c>
      <c r="AW203" s="14" t="s">
        <v>30</v>
      </c>
      <c r="AX203" s="14" t="s">
        <v>73</v>
      </c>
      <c r="AY203" s="254" t="s">
        <v>129</v>
      </c>
    </row>
    <row r="204" s="15" customFormat="1">
      <c r="A204" s="15"/>
      <c r="B204" s="255"/>
      <c r="C204" s="256"/>
      <c r="D204" s="235" t="s">
        <v>144</v>
      </c>
      <c r="E204" s="257" t="s">
        <v>1</v>
      </c>
      <c r="F204" s="258" t="s">
        <v>149</v>
      </c>
      <c r="G204" s="256"/>
      <c r="H204" s="259">
        <v>8.2719999999999985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144</v>
      </c>
      <c r="AU204" s="265" t="s">
        <v>83</v>
      </c>
      <c r="AV204" s="15" t="s">
        <v>135</v>
      </c>
      <c r="AW204" s="15" t="s">
        <v>30</v>
      </c>
      <c r="AX204" s="15" t="s">
        <v>81</v>
      </c>
      <c r="AY204" s="265" t="s">
        <v>129</v>
      </c>
    </row>
    <row r="205" s="2" customFormat="1" ht="16.5" customHeight="1">
      <c r="A205" s="38"/>
      <c r="B205" s="39"/>
      <c r="C205" s="219" t="s">
        <v>203</v>
      </c>
      <c r="D205" s="219" t="s">
        <v>131</v>
      </c>
      <c r="E205" s="220" t="s">
        <v>280</v>
      </c>
      <c r="F205" s="221" t="s">
        <v>281</v>
      </c>
      <c r="G205" s="222" t="s">
        <v>166</v>
      </c>
      <c r="H205" s="223">
        <v>40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38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135</v>
      </c>
      <c r="AT205" s="231" t="s">
        <v>131</v>
      </c>
      <c r="AU205" s="231" t="s">
        <v>83</v>
      </c>
      <c r="AY205" s="17" t="s">
        <v>129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81</v>
      </c>
      <c r="BK205" s="232">
        <f>ROUND(I205*H205,2)</f>
        <v>0</v>
      </c>
      <c r="BL205" s="17" t="s">
        <v>135</v>
      </c>
      <c r="BM205" s="231" t="s">
        <v>282</v>
      </c>
    </row>
    <row r="206" s="2" customFormat="1" ht="16.5" customHeight="1">
      <c r="A206" s="38"/>
      <c r="B206" s="39"/>
      <c r="C206" s="219" t="s">
        <v>271</v>
      </c>
      <c r="D206" s="219" t="s">
        <v>131</v>
      </c>
      <c r="E206" s="220" t="s">
        <v>284</v>
      </c>
      <c r="F206" s="221" t="s">
        <v>285</v>
      </c>
      <c r="G206" s="222" t="s">
        <v>166</v>
      </c>
      <c r="H206" s="223">
        <v>40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38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135</v>
      </c>
      <c r="AT206" s="231" t="s">
        <v>131</v>
      </c>
      <c r="AU206" s="231" t="s">
        <v>83</v>
      </c>
      <c r="AY206" s="17" t="s">
        <v>129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81</v>
      </c>
      <c r="BK206" s="232">
        <f>ROUND(I206*H206,2)</f>
        <v>0</v>
      </c>
      <c r="BL206" s="17" t="s">
        <v>135</v>
      </c>
      <c r="BM206" s="231" t="s">
        <v>286</v>
      </c>
    </row>
    <row r="207" s="12" customFormat="1" ht="22.8" customHeight="1">
      <c r="A207" s="12"/>
      <c r="B207" s="203"/>
      <c r="C207" s="204"/>
      <c r="D207" s="205" t="s">
        <v>72</v>
      </c>
      <c r="E207" s="217" t="s">
        <v>175</v>
      </c>
      <c r="F207" s="217" t="s">
        <v>287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SUM(P208:P230)</f>
        <v>0</v>
      </c>
      <c r="Q207" s="211"/>
      <c r="R207" s="212">
        <f>SUM(R208:R230)</f>
        <v>42.192388000000001</v>
      </c>
      <c r="S207" s="211"/>
      <c r="T207" s="213">
        <f>SUM(T208:T230)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81</v>
      </c>
      <c r="AT207" s="215" t="s">
        <v>72</v>
      </c>
      <c r="AU207" s="215" t="s">
        <v>81</v>
      </c>
      <c r="AY207" s="214" t="s">
        <v>129</v>
      </c>
      <c r="BK207" s="216">
        <f>SUM(BK208:BK230)</f>
        <v>0</v>
      </c>
    </row>
    <row r="208" s="2" customFormat="1" ht="24.15" customHeight="1">
      <c r="A208" s="38"/>
      <c r="B208" s="39"/>
      <c r="C208" s="219" t="s">
        <v>279</v>
      </c>
      <c r="D208" s="219" t="s">
        <v>131</v>
      </c>
      <c r="E208" s="220" t="s">
        <v>289</v>
      </c>
      <c r="F208" s="221" t="s">
        <v>290</v>
      </c>
      <c r="G208" s="222" t="s">
        <v>166</v>
      </c>
      <c r="H208" s="223">
        <v>40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38</v>
      </c>
      <c r="O208" s="91"/>
      <c r="P208" s="229">
        <f>O208*H208</f>
        <v>0</v>
      </c>
      <c r="Q208" s="229">
        <v>0.20219000000000001</v>
      </c>
      <c r="R208" s="229">
        <f>Q208*H208</f>
        <v>8.0876000000000001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135</v>
      </c>
      <c r="AT208" s="231" t="s">
        <v>131</v>
      </c>
      <c r="AU208" s="231" t="s">
        <v>83</v>
      </c>
      <c r="AY208" s="17" t="s">
        <v>129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81</v>
      </c>
      <c r="BK208" s="232">
        <f>ROUND(I208*H208,2)</f>
        <v>0</v>
      </c>
      <c r="BL208" s="17" t="s">
        <v>135</v>
      </c>
      <c r="BM208" s="231" t="s">
        <v>291</v>
      </c>
    </row>
    <row r="209" s="2" customFormat="1" ht="24.15" customHeight="1">
      <c r="A209" s="38"/>
      <c r="B209" s="39"/>
      <c r="C209" s="266" t="s">
        <v>283</v>
      </c>
      <c r="D209" s="266" t="s">
        <v>215</v>
      </c>
      <c r="E209" s="267" t="s">
        <v>293</v>
      </c>
      <c r="F209" s="268" t="s">
        <v>294</v>
      </c>
      <c r="G209" s="269" t="s">
        <v>166</v>
      </c>
      <c r="H209" s="270">
        <v>40.799999999999997</v>
      </c>
      <c r="I209" s="271"/>
      <c r="J209" s="272">
        <f>ROUND(I209*H209,2)</f>
        <v>0</v>
      </c>
      <c r="K209" s="273"/>
      <c r="L209" s="274"/>
      <c r="M209" s="275" t="s">
        <v>1</v>
      </c>
      <c r="N209" s="276" t="s">
        <v>38</v>
      </c>
      <c r="O209" s="91"/>
      <c r="P209" s="229">
        <f>O209*H209</f>
        <v>0</v>
      </c>
      <c r="Q209" s="229">
        <v>0.048300000000000003</v>
      </c>
      <c r="R209" s="229">
        <f>Q209*H209</f>
        <v>1.97064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168</v>
      </c>
      <c r="AT209" s="231" t="s">
        <v>215</v>
      </c>
      <c r="AU209" s="231" t="s">
        <v>83</v>
      </c>
      <c r="AY209" s="17" t="s">
        <v>129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81</v>
      </c>
      <c r="BK209" s="232">
        <f>ROUND(I209*H209,2)</f>
        <v>0</v>
      </c>
      <c r="BL209" s="17" t="s">
        <v>135</v>
      </c>
      <c r="BM209" s="231" t="s">
        <v>295</v>
      </c>
    </row>
    <row r="210" s="14" customFormat="1">
      <c r="A210" s="14"/>
      <c r="B210" s="244"/>
      <c r="C210" s="245"/>
      <c r="D210" s="235" t="s">
        <v>144</v>
      </c>
      <c r="E210" s="246" t="s">
        <v>1</v>
      </c>
      <c r="F210" s="247" t="s">
        <v>479</v>
      </c>
      <c r="G210" s="245"/>
      <c r="H210" s="248">
        <v>40.799999999999997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144</v>
      </c>
      <c r="AU210" s="254" t="s">
        <v>83</v>
      </c>
      <c r="AV210" s="14" t="s">
        <v>83</v>
      </c>
      <c r="AW210" s="14" t="s">
        <v>30</v>
      </c>
      <c r="AX210" s="14" t="s">
        <v>81</v>
      </c>
      <c r="AY210" s="254" t="s">
        <v>129</v>
      </c>
    </row>
    <row r="211" s="2" customFormat="1" ht="33" customHeight="1">
      <c r="A211" s="38"/>
      <c r="B211" s="39"/>
      <c r="C211" s="219" t="s">
        <v>288</v>
      </c>
      <c r="D211" s="219" t="s">
        <v>131</v>
      </c>
      <c r="E211" s="220" t="s">
        <v>298</v>
      </c>
      <c r="F211" s="221" t="s">
        <v>299</v>
      </c>
      <c r="G211" s="222" t="s">
        <v>166</v>
      </c>
      <c r="H211" s="223">
        <v>64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38</v>
      </c>
      <c r="O211" s="91"/>
      <c r="P211" s="229">
        <f>O211*H211</f>
        <v>0</v>
      </c>
      <c r="Q211" s="229">
        <v>0.15540000000000001</v>
      </c>
      <c r="R211" s="229">
        <f>Q211*H211</f>
        <v>9.9456000000000007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135</v>
      </c>
      <c r="AT211" s="231" t="s">
        <v>131</v>
      </c>
      <c r="AU211" s="231" t="s">
        <v>83</v>
      </c>
      <c r="AY211" s="17" t="s">
        <v>129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81</v>
      </c>
      <c r="BK211" s="232">
        <f>ROUND(I211*H211,2)</f>
        <v>0</v>
      </c>
      <c r="BL211" s="17" t="s">
        <v>135</v>
      </c>
      <c r="BM211" s="231" t="s">
        <v>300</v>
      </c>
    </row>
    <row r="212" s="14" customFormat="1">
      <c r="A212" s="14"/>
      <c r="B212" s="244"/>
      <c r="C212" s="245"/>
      <c r="D212" s="235" t="s">
        <v>144</v>
      </c>
      <c r="E212" s="246" t="s">
        <v>1</v>
      </c>
      <c r="F212" s="247" t="s">
        <v>480</v>
      </c>
      <c r="G212" s="245"/>
      <c r="H212" s="248">
        <v>64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144</v>
      </c>
      <c r="AU212" s="254" t="s">
        <v>83</v>
      </c>
      <c r="AV212" s="14" t="s">
        <v>83</v>
      </c>
      <c r="AW212" s="14" t="s">
        <v>30</v>
      </c>
      <c r="AX212" s="14" t="s">
        <v>81</v>
      </c>
      <c r="AY212" s="254" t="s">
        <v>129</v>
      </c>
    </row>
    <row r="213" s="2" customFormat="1" ht="16.5" customHeight="1">
      <c r="A213" s="38"/>
      <c r="B213" s="39"/>
      <c r="C213" s="266" t="s">
        <v>292</v>
      </c>
      <c r="D213" s="266" t="s">
        <v>215</v>
      </c>
      <c r="E213" s="267" t="s">
        <v>303</v>
      </c>
      <c r="F213" s="268" t="s">
        <v>304</v>
      </c>
      <c r="G213" s="269" t="s">
        <v>166</v>
      </c>
      <c r="H213" s="270">
        <v>57.119999999999997</v>
      </c>
      <c r="I213" s="271"/>
      <c r="J213" s="272">
        <f>ROUND(I213*H213,2)</f>
        <v>0</v>
      </c>
      <c r="K213" s="273"/>
      <c r="L213" s="274"/>
      <c r="M213" s="275" t="s">
        <v>1</v>
      </c>
      <c r="N213" s="276" t="s">
        <v>38</v>
      </c>
      <c r="O213" s="91"/>
      <c r="P213" s="229">
        <f>O213*H213</f>
        <v>0</v>
      </c>
      <c r="Q213" s="229">
        <v>0.080000000000000002</v>
      </c>
      <c r="R213" s="229">
        <f>Q213*H213</f>
        <v>4.5696000000000003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168</v>
      </c>
      <c r="AT213" s="231" t="s">
        <v>215</v>
      </c>
      <c r="AU213" s="231" t="s">
        <v>83</v>
      </c>
      <c r="AY213" s="17" t="s">
        <v>129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81</v>
      </c>
      <c r="BK213" s="232">
        <f>ROUND(I213*H213,2)</f>
        <v>0</v>
      </c>
      <c r="BL213" s="17" t="s">
        <v>135</v>
      </c>
      <c r="BM213" s="231" t="s">
        <v>305</v>
      </c>
    </row>
    <row r="214" s="14" customFormat="1">
      <c r="A214" s="14"/>
      <c r="B214" s="244"/>
      <c r="C214" s="245"/>
      <c r="D214" s="235" t="s">
        <v>144</v>
      </c>
      <c r="E214" s="246" t="s">
        <v>1</v>
      </c>
      <c r="F214" s="247" t="s">
        <v>481</v>
      </c>
      <c r="G214" s="245"/>
      <c r="H214" s="248">
        <v>57.119999999999997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144</v>
      </c>
      <c r="AU214" s="254" t="s">
        <v>83</v>
      </c>
      <c r="AV214" s="14" t="s">
        <v>83</v>
      </c>
      <c r="AW214" s="14" t="s">
        <v>30</v>
      </c>
      <c r="AX214" s="14" t="s">
        <v>81</v>
      </c>
      <c r="AY214" s="254" t="s">
        <v>129</v>
      </c>
    </row>
    <row r="215" s="2" customFormat="1" ht="24.15" customHeight="1">
      <c r="A215" s="38"/>
      <c r="B215" s="39"/>
      <c r="C215" s="266" t="s">
        <v>297</v>
      </c>
      <c r="D215" s="266" t="s">
        <v>215</v>
      </c>
      <c r="E215" s="267" t="s">
        <v>308</v>
      </c>
      <c r="F215" s="268" t="s">
        <v>309</v>
      </c>
      <c r="G215" s="269" t="s">
        <v>166</v>
      </c>
      <c r="H215" s="270">
        <v>8.1600000000000001</v>
      </c>
      <c r="I215" s="271"/>
      <c r="J215" s="272">
        <f>ROUND(I215*H215,2)</f>
        <v>0</v>
      </c>
      <c r="K215" s="273"/>
      <c r="L215" s="274"/>
      <c r="M215" s="275" t="s">
        <v>1</v>
      </c>
      <c r="N215" s="276" t="s">
        <v>38</v>
      </c>
      <c r="O215" s="91"/>
      <c r="P215" s="229">
        <f>O215*H215</f>
        <v>0</v>
      </c>
      <c r="Q215" s="229">
        <v>0.065670000000000006</v>
      </c>
      <c r="R215" s="229">
        <f>Q215*H215</f>
        <v>0.5358672000000001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168</v>
      </c>
      <c r="AT215" s="231" t="s">
        <v>215</v>
      </c>
      <c r="AU215" s="231" t="s">
        <v>83</v>
      </c>
      <c r="AY215" s="17" t="s">
        <v>129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81</v>
      </c>
      <c r="BK215" s="232">
        <f>ROUND(I215*H215,2)</f>
        <v>0</v>
      </c>
      <c r="BL215" s="17" t="s">
        <v>135</v>
      </c>
      <c r="BM215" s="231" t="s">
        <v>310</v>
      </c>
    </row>
    <row r="216" s="14" customFormat="1">
      <c r="A216" s="14"/>
      <c r="B216" s="244"/>
      <c r="C216" s="245"/>
      <c r="D216" s="235" t="s">
        <v>144</v>
      </c>
      <c r="E216" s="246" t="s">
        <v>1</v>
      </c>
      <c r="F216" s="247" t="s">
        <v>311</v>
      </c>
      <c r="G216" s="245"/>
      <c r="H216" s="248">
        <v>8.1600000000000001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144</v>
      </c>
      <c r="AU216" s="254" t="s">
        <v>83</v>
      </c>
      <c r="AV216" s="14" t="s">
        <v>83</v>
      </c>
      <c r="AW216" s="14" t="s">
        <v>30</v>
      </c>
      <c r="AX216" s="14" t="s">
        <v>81</v>
      </c>
      <c r="AY216" s="254" t="s">
        <v>129</v>
      </c>
    </row>
    <row r="217" s="2" customFormat="1" ht="33" customHeight="1">
      <c r="A217" s="38"/>
      <c r="B217" s="39"/>
      <c r="C217" s="219" t="s">
        <v>302</v>
      </c>
      <c r="D217" s="219" t="s">
        <v>131</v>
      </c>
      <c r="E217" s="220" t="s">
        <v>313</v>
      </c>
      <c r="F217" s="221" t="s">
        <v>314</v>
      </c>
      <c r="G217" s="222" t="s">
        <v>166</v>
      </c>
      <c r="H217" s="223">
        <v>42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38</v>
      </c>
      <c r="O217" s="91"/>
      <c r="P217" s="229">
        <f>O217*H217</f>
        <v>0</v>
      </c>
      <c r="Q217" s="229">
        <v>0.1295</v>
      </c>
      <c r="R217" s="229">
        <f>Q217*H217</f>
        <v>5.4390000000000001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135</v>
      </c>
      <c r="AT217" s="231" t="s">
        <v>131</v>
      </c>
      <c r="AU217" s="231" t="s">
        <v>83</v>
      </c>
      <c r="AY217" s="17" t="s">
        <v>129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81</v>
      </c>
      <c r="BK217" s="232">
        <f>ROUND(I217*H217,2)</f>
        <v>0</v>
      </c>
      <c r="BL217" s="17" t="s">
        <v>135</v>
      </c>
      <c r="BM217" s="231" t="s">
        <v>315</v>
      </c>
    </row>
    <row r="218" s="2" customFormat="1" ht="16.5" customHeight="1">
      <c r="A218" s="38"/>
      <c r="B218" s="39"/>
      <c r="C218" s="266" t="s">
        <v>307</v>
      </c>
      <c r="D218" s="266" t="s">
        <v>215</v>
      </c>
      <c r="E218" s="267" t="s">
        <v>316</v>
      </c>
      <c r="F218" s="268" t="s">
        <v>317</v>
      </c>
      <c r="G218" s="269" t="s">
        <v>166</v>
      </c>
      <c r="H218" s="270">
        <v>42.840000000000003</v>
      </c>
      <c r="I218" s="271"/>
      <c r="J218" s="272">
        <f>ROUND(I218*H218,2)</f>
        <v>0</v>
      </c>
      <c r="K218" s="273"/>
      <c r="L218" s="274"/>
      <c r="M218" s="275" t="s">
        <v>1</v>
      </c>
      <c r="N218" s="276" t="s">
        <v>38</v>
      </c>
      <c r="O218" s="91"/>
      <c r="P218" s="229">
        <f>O218*H218</f>
        <v>0</v>
      </c>
      <c r="Q218" s="229">
        <v>0.056120000000000003</v>
      </c>
      <c r="R218" s="229">
        <f>Q218*H218</f>
        <v>2.4041808000000002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168</v>
      </c>
      <c r="AT218" s="231" t="s">
        <v>215</v>
      </c>
      <c r="AU218" s="231" t="s">
        <v>83</v>
      </c>
      <c r="AY218" s="17" t="s">
        <v>129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81</v>
      </c>
      <c r="BK218" s="232">
        <f>ROUND(I218*H218,2)</f>
        <v>0</v>
      </c>
      <c r="BL218" s="17" t="s">
        <v>135</v>
      </c>
      <c r="BM218" s="231" t="s">
        <v>318</v>
      </c>
    </row>
    <row r="219" s="14" customFormat="1">
      <c r="A219" s="14"/>
      <c r="B219" s="244"/>
      <c r="C219" s="245"/>
      <c r="D219" s="235" t="s">
        <v>144</v>
      </c>
      <c r="E219" s="246" t="s">
        <v>1</v>
      </c>
      <c r="F219" s="247" t="s">
        <v>306</v>
      </c>
      <c r="G219" s="245"/>
      <c r="H219" s="248">
        <v>42.840000000000003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144</v>
      </c>
      <c r="AU219" s="254" t="s">
        <v>83</v>
      </c>
      <c r="AV219" s="14" t="s">
        <v>83</v>
      </c>
      <c r="AW219" s="14" t="s">
        <v>30</v>
      </c>
      <c r="AX219" s="14" t="s">
        <v>81</v>
      </c>
      <c r="AY219" s="254" t="s">
        <v>129</v>
      </c>
    </row>
    <row r="220" s="2" customFormat="1" ht="24.15" customHeight="1">
      <c r="A220" s="38"/>
      <c r="B220" s="39"/>
      <c r="C220" s="219" t="s">
        <v>312</v>
      </c>
      <c r="D220" s="219" t="s">
        <v>131</v>
      </c>
      <c r="E220" s="220" t="s">
        <v>321</v>
      </c>
      <c r="F220" s="221" t="s">
        <v>322</v>
      </c>
      <c r="G220" s="222" t="s">
        <v>166</v>
      </c>
      <c r="H220" s="223">
        <v>85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38</v>
      </c>
      <c r="O220" s="91"/>
      <c r="P220" s="229">
        <f>O220*H220</f>
        <v>0</v>
      </c>
      <c r="Q220" s="229">
        <v>0.0043</v>
      </c>
      <c r="R220" s="229">
        <f>Q220*H220</f>
        <v>0.36549999999999999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135</v>
      </c>
      <c r="AT220" s="231" t="s">
        <v>131</v>
      </c>
      <c r="AU220" s="231" t="s">
        <v>83</v>
      </c>
      <c r="AY220" s="17" t="s">
        <v>129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81</v>
      </c>
      <c r="BK220" s="232">
        <f>ROUND(I220*H220,2)</f>
        <v>0</v>
      </c>
      <c r="BL220" s="17" t="s">
        <v>135</v>
      </c>
      <c r="BM220" s="231" t="s">
        <v>323</v>
      </c>
    </row>
    <row r="221" s="13" customFormat="1">
      <c r="A221" s="13"/>
      <c r="B221" s="233"/>
      <c r="C221" s="234"/>
      <c r="D221" s="235" t="s">
        <v>144</v>
      </c>
      <c r="E221" s="236" t="s">
        <v>1</v>
      </c>
      <c r="F221" s="237" t="s">
        <v>324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144</v>
      </c>
      <c r="AU221" s="243" t="s">
        <v>83</v>
      </c>
      <c r="AV221" s="13" t="s">
        <v>81</v>
      </c>
      <c r="AW221" s="13" t="s">
        <v>30</v>
      </c>
      <c r="AX221" s="13" t="s">
        <v>73</v>
      </c>
      <c r="AY221" s="243" t="s">
        <v>129</v>
      </c>
    </row>
    <row r="222" s="14" customFormat="1">
      <c r="A222" s="14"/>
      <c r="B222" s="244"/>
      <c r="C222" s="245"/>
      <c r="D222" s="235" t="s">
        <v>144</v>
      </c>
      <c r="E222" s="246" t="s">
        <v>1</v>
      </c>
      <c r="F222" s="247" t="s">
        <v>482</v>
      </c>
      <c r="G222" s="245"/>
      <c r="H222" s="248">
        <v>85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144</v>
      </c>
      <c r="AU222" s="254" t="s">
        <v>83</v>
      </c>
      <c r="AV222" s="14" t="s">
        <v>83</v>
      </c>
      <c r="AW222" s="14" t="s">
        <v>30</v>
      </c>
      <c r="AX222" s="14" t="s">
        <v>81</v>
      </c>
      <c r="AY222" s="254" t="s">
        <v>129</v>
      </c>
    </row>
    <row r="223" s="2" customFormat="1" ht="24.15" customHeight="1">
      <c r="A223" s="38"/>
      <c r="B223" s="39"/>
      <c r="C223" s="219" t="s">
        <v>242</v>
      </c>
      <c r="D223" s="219" t="s">
        <v>131</v>
      </c>
      <c r="E223" s="220" t="s">
        <v>327</v>
      </c>
      <c r="F223" s="221" t="s">
        <v>328</v>
      </c>
      <c r="G223" s="222" t="s">
        <v>166</v>
      </c>
      <c r="H223" s="223">
        <v>85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38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135</v>
      </c>
      <c r="AT223" s="231" t="s">
        <v>131</v>
      </c>
      <c r="AU223" s="231" t="s">
        <v>83</v>
      </c>
      <c r="AY223" s="17" t="s">
        <v>129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81</v>
      </c>
      <c r="BK223" s="232">
        <f>ROUND(I223*H223,2)</f>
        <v>0</v>
      </c>
      <c r="BL223" s="17" t="s">
        <v>135</v>
      </c>
      <c r="BM223" s="231" t="s">
        <v>329</v>
      </c>
    </row>
    <row r="224" s="2" customFormat="1" ht="24.15" customHeight="1">
      <c r="A224" s="38"/>
      <c r="B224" s="39"/>
      <c r="C224" s="219" t="s">
        <v>320</v>
      </c>
      <c r="D224" s="219" t="s">
        <v>131</v>
      </c>
      <c r="E224" s="220" t="s">
        <v>331</v>
      </c>
      <c r="F224" s="221" t="s">
        <v>332</v>
      </c>
      <c r="G224" s="222" t="s">
        <v>166</v>
      </c>
      <c r="H224" s="223">
        <v>40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38</v>
      </c>
      <c r="O224" s="91"/>
      <c r="P224" s="229">
        <f>O224*H224</f>
        <v>0</v>
      </c>
      <c r="Q224" s="229">
        <v>0.13095999999999999</v>
      </c>
      <c r="R224" s="229">
        <f>Q224*H224</f>
        <v>5.2383999999999995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135</v>
      </c>
      <c r="AT224" s="231" t="s">
        <v>131</v>
      </c>
      <c r="AU224" s="231" t="s">
        <v>83</v>
      </c>
      <c r="AY224" s="17" t="s">
        <v>129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81</v>
      </c>
      <c r="BK224" s="232">
        <f>ROUND(I224*H224,2)</f>
        <v>0</v>
      </c>
      <c r="BL224" s="17" t="s">
        <v>135</v>
      </c>
      <c r="BM224" s="231" t="s">
        <v>333</v>
      </c>
    </row>
    <row r="225" s="13" customFormat="1">
      <c r="A225" s="13"/>
      <c r="B225" s="233"/>
      <c r="C225" s="234"/>
      <c r="D225" s="235" t="s">
        <v>144</v>
      </c>
      <c r="E225" s="236" t="s">
        <v>1</v>
      </c>
      <c r="F225" s="237" t="s">
        <v>277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144</v>
      </c>
      <c r="AU225" s="243" t="s">
        <v>83</v>
      </c>
      <c r="AV225" s="13" t="s">
        <v>81</v>
      </c>
      <c r="AW225" s="13" t="s">
        <v>30</v>
      </c>
      <c r="AX225" s="13" t="s">
        <v>73</v>
      </c>
      <c r="AY225" s="243" t="s">
        <v>129</v>
      </c>
    </row>
    <row r="226" s="14" customFormat="1">
      <c r="A226" s="14"/>
      <c r="B226" s="244"/>
      <c r="C226" s="245"/>
      <c r="D226" s="235" t="s">
        <v>144</v>
      </c>
      <c r="E226" s="246" t="s">
        <v>1</v>
      </c>
      <c r="F226" s="247" t="s">
        <v>326</v>
      </c>
      <c r="G226" s="245"/>
      <c r="H226" s="248">
        <v>40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144</v>
      </c>
      <c r="AU226" s="254" t="s">
        <v>83</v>
      </c>
      <c r="AV226" s="14" t="s">
        <v>83</v>
      </c>
      <c r="AW226" s="14" t="s">
        <v>30</v>
      </c>
      <c r="AX226" s="14" t="s">
        <v>81</v>
      </c>
      <c r="AY226" s="254" t="s">
        <v>129</v>
      </c>
    </row>
    <row r="227" s="2" customFormat="1" ht="21.75" customHeight="1">
      <c r="A227" s="38"/>
      <c r="B227" s="39"/>
      <c r="C227" s="266" t="s">
        <v>326</v>
      </c>
      <c r="D227" s="266" t="s">
        <v>215</v>
      </c>
      <c r="E227" s="267" t="s">
        <v>335</v>
      </c>
      <c r="F227" s="268" t="s">
        <v>336</v>
      </c>
      <c r="G227" s="269" t="s">
        <v>178</v>
      </c>
      <c r="H227" s="270">
        <v>40.399999999999999</v>
      </c>
      <c r="I227" s="271"/>
      <c r="J227" s="272">
        <f>ROUND(I227*H227,2)</f>
        <v>0</v>
      </c>
      <c r="K227" s="273"/>
      <c r="L227" s="274"/>
      <c r="M227" s="275" t="s">
        <v>1</v>
      </c>
      <c r="N227" s="276" t="s">
        <v>38</v>
      </c>
      <c r="O227" s="91"/>
      <c r="P227" s="229">
        <f>O227*H227</f>
        <v>0</v>
      </c>
      <c r="Q227" s="229">
        <v>0.068000000000000005</v>
      </c>
      <c r="R227" s="229">
        <f>Q227*H227</f>
        <v>2.7472000000000003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168</v>
      </c>
      <c r="AT227" s="231" t="s">
        <v>215</v>
      </c>
      <c r="AU227" s="231" t="s">
        <v>83</v>
      </c>
      <c r="AY227" s="17" t="s">
        <v>129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81</v>
      </c>
      <c r="BK227" s="232">
        <f>ROUND(I227*H227,2)</f>
        <v>0</v>
      </c>
      <c r="BL227" s="17" t="s">
        <v>135</v>
      </c>
      <c r="BM227" s="231" t="s">
        <v>337</v>
      </c>
    </row>
    <row r="228" s="14" customFormat="1">
      <c r="A228" s="14"/>
      <c r="B228" s="244"/>
      <c r="C228" s="245"/>
      <c r="D228" s="235" t="s">
        <v>144</v>
      </c>
      <c r="E228" s="246" t="s">
        <v>1</v>
      </c>
      <c r="F228" s="247" t="s">
        <v>483</v>
      </c>
      <c r="G228" s="245"/>
      <c r="H228" s="248">
        <v>40.399999999999999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144</v>
      </c>
      <c r="AU228" s="254" t="s">
        <v>83</v>
      </c>
      <c r="AV228" s="14" t="s">
        <v>83</v>
      </c>
      <c r="AW228" s="14" t="s">
        <v>30</v>
      </c>
      <c r="AX228" s="14" t="s">
        <v>81</v>
      </c>
      <c r="AY228" s="254" t="s">
        <v>129</v>
      </c>
    </row>
    <row r="229" s="2" customFormat="1" ht="16.5" customHeight="1">
      <c r="A229" s="38"/>
      <c r="B229" s="39"/>
      <c r="C229" s="266" t="s">
        <v>330</v>
      </c>
      <c r="D229" s="266" t="s">
        <v>215</v>
      </c>
      <c r="E229" s="267" t="s">
        <v>340</v>
      </c>
      <c r="F229" s="268" t="s">
        <v>341</v>
      </c>
      <c r="G229" s="269" t="s">
        <v>178</v>
      </c>
      <c r="H229" s="270">
        <v>80.799999999999997</v>
      </c>
      <c r="I229" s="271"/>
      <c r="J229" s="272">
        <f>ROUND(I229*H229,2)</f>
        <v>0</v>
      </c>
      <c r="K229" s="273"/>
      <c r="L229" s="274"/>
      <c r="M229" s="275" t="s">
        <v>1</v>
      </c>
      <c r="N229" s="276" t="s">
        <v>38</v>
      </c>
      <c r="O229" s="91"/>
      <c r="P229" s="229">
        <f>O229*H229</f>
        <v>0</v>
      </c>
      <c r="Q229" s="229">
        <v>0.010999999999999999</v>
      </c>
      <c r="R229" s="229">
        <f>Q229*H229</f>
        <v>0.88879999999999992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168</v>
      </c>
      <c r="AT229" s="231" t="s">
        <v>215</v>
      </c>
      <c r="AU229" s="231" t="s">
        <v>83</v>
      </c>
      <c r="AY229" s="17" t="s">
        <v>129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81</v>
      </c>
      <c r="BK229" s="232">
        <f>ROUND(I229*H229,2)</f>
        <v>0</v>
      </c>
      <c r="BL229" s="17" t="s">
        <v>135</v>
      </c>
      <c r="BM229" s="231" t="s">
        <v>342</v>
      </c>
    </row>
    <row r="230" s="14" customFormat="1">
      <c r="A230" s="14"/>
      <c r="B230" s="244"/>
      <c r="C230" s="245"/>
      <c r="D230" s="235" t="s">
        <v>144</v>
      </c>
      <c r="E230" s="246" t="s">
        <v>1</v>
      </c>
      <c r="F230" s="247" t="s">
        <v>484</v>
      </c>
      <c r="G230" s="245"/>
      <c r="H230" s="248">
        <v>80.799999999999997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144</v>
      </c>
      <c r="AU230" s="254" t="s">
        <v>83</v>
      </c>
      <c r="AV230" s="14" t="s">
        <v>83</v>
      </c>
      <c r="AW230" s="14" t="s">
        <v>30</v>
      </c>
      <c r="AX230" s="14" t="s">
        <v>81</v>
      </c>
      <c r="AY230" s="254" t="s">
        <v>129</v>
      </c>
    </row>
    <row r="231" s="12" customFormat="1" ht="22.8" customHeight="1">
      <c r="A231" s="12"/>
      <c r="B231" s="203"/>
      <c r="C231" s="204"/>
      <c r="D231" s="205" t="s">
        <v>72</v>
      </c>
      <c r="E231" s="217" t="s">
        <v>344</v>
      </c>
      <c r="F231" s="217" t="s">
        <v>345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SUM(P232:P240)</f>
        <v>0</v>
      </c>
      <c r="Q231" s="211"/>
      <c r="R231" s="212">
        <f>SUM(R232:R240)</f>
        <v>0</v>
      </c>
      <c r="S231" s="211"/>
      <c r="T231" s="213">
        <f>SUM(T232:T240)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81</v>
      </c>
      <c r="AT231" s="215" t="s">
        <v>72</v>
      </c>
      <c r="AU231" s="215" t="s">
        <v>81</v>
      </c>
      <c r="AY231" s="214" t="s">
        <v>129</v>
      </c>
      <c r="BK231" s="216">
        <f>SUM(BK232:BK240)</f>
        <v>0</v>
      </c>
    </row>
    <row r="232" s="2" customFormat="1" ht="16.5" customHeight="1">
      <c r="A232" s="38"/>
      <c r="B232" s="39"/>
      <c r="C232" s="219" t="s">
        <v>334</v>
      </c>
      <c r="D232" s="219" t="s">
        <v>131</v>
      </c>
      <c r="E232" s="220" t="s">
        <v>347</v>
      </c>
      <c r="F232" s="221" t="s">
        <v>348</v>
      </c>
      <c r="G232" s="222" t="s">
        <v>191</v>
      </c>
      <c r="H232" s="223">
        <v>89.161000000000001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135</v>
      </c>
      <c r="AT232" s="231" t="s">
        <v>131</v>
      </c>
      <c r="AU232" s="231" t="s">
        <v>83</v>
      </c>
      <c r="AY232" s="17" t="s">
        <v>129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135</v>
      </c>
      <c r="BM232" s="231" t="s">
        <v>349</v>
      </c>
    </row>
    <row r="233" s="2" customFormat="1" ht="24.15" customHeight="1">
      <c r="A233" s="38"/>
      <c r="B233" s="39"/>
      <c r="C233" s="219" t="s">
        <v>339</v>
      </c>
      <c r="D233" s="219" t="s">
        <v>131</v>
      </c>
      <c r="E233" s="220" t="s">
        <v>351</v>
      </c>
      <c r="F233" s="221" t="s">
        <v>352</v>
      </c>
      <c r="G233" s="222" t="s">
        <v>191</v>
      </c>
      <c r="H233" s="223">
        <v>534.96600000000001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38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135</v>
      </c>
      <c r="AT233" s="231" t="s">
        <v>131</v>
      </c>
      <c r="AU233" s="231" t="s">
        <v>83</v>
      </c>
      <c r="AY233" s="17" t="s">
        <v>129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81</v>
      </c>
      <c r="BK233" s="232">
        <f>ROUND(I233*H233,2)</f>
        <v>0</v>
      </c>
      <c r="BL233" s="17" t="s">
        <v>135</v>
      </c>
      <c r="BM233" s="231" t="s">
        <v>353</v>
      </c>
    </row>
    <row r="234" s="14" customFormat="1">
      <c r="A234" s="14"/>
      <c r="B234" s="244"/>
      <c r="C234" s="245"/>
      <c r="D234" s="235" t="s">
        <v>144</v>
      </c>
      <c r="E234" s="245"/>
      <c r="F234" s="247" t="s">
        <v>485</v>
      </c>
      <c r="G234" s="245"/>
      <c r="H234" s="248">
        <v>534.96600000000001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144</v>
      </c>
      <c r="AU234" s="254" t="s">
        <v>83</v>
      </c>
      <c r="AV234" s="14" t="s">
        <v>83</v>
      </c>
      <c r="AW234" s="14" t="s">
        <v>4</v>
      </c>
      <c r="AX234" s="14" t="s">
        <v>81</v>
      </c>
      <c r="AY234" s="254" t="s">
        <v>129</v>
      </c>
    </row>
    <row r="235" s="2" customFormat="1" ht="37.8" customHeight="1">
      <c r="A235" s="38"/>
      <c r="B235" s="39"/>
      <c r="C235" s="219" t="s">
        <v>346</v>
      </c>
      <c r="D235" s="219" t="s">
        <v>131</v>
      </c>
      <c r="E235" s="220" t="s">
        <v>356</v>
      </c>
      <c r="F235" s="221" t="s">
        <v>357</v>
      </c>
      <c r="G235" s="222" t="s">
        <v>191</v>
      </c>
      <c r="H235" s="223">
        <v>29.727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38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135</v>
      </c>
      <c r="AT235" s="231" t="s">
        <v>131</v>
      </c>
      <c r="AU235" s="231" t="s">
        <v>83</v>
      </c>
      <c r="AY235" s="17" t="s">
        <v>129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81</v>
      </c>
      <c r="BK235" s="232">
        <f>ROUND(I235*H235,2)</f>
        <v>0</v>
      </c>
      <c r="BL235" s="17" t="s">
        <v>135</v>
      </c>
      <c r="BM235" s="231" t="s">
        <v>358</v>
      </c>
    </row>
    <row r="236" s="14" customFormat="1">
      <c r="A236" s="14"/>
      <c r="B236" s="244"/>
      <c r="C236" s="245"/>
      <c r="D236" s="235" t="s">
        <v>144</v>
      </c>
      <c r="E236" s="246" t="s">
        <v>1</v>
      </c>
      <c r="F236" s="247" t="s">
        <v>486</v>
      </c>
      <c r="G236" s="245"/>
      <c r="H236" s="248">
        <v>29.727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144</v>
      </c>
      <c r="AU236" s="254" t="s">
        <v>83</v>
      </c>
      <c r="AV236" s="14" t="s">
        <v>83</v>
      </c>
      <c r="AW236" s="14" t="s">
        <v>30</v>
      </c>
      <c r="AX236" s="14" t="s">
        <v>81</v>
      </c>
      <c r="AY236" s="254" t="s">
        <v>129</v>
      </c>
    </row>
    <row r="237" s="2" customFormat="1" ht="44.25" customHeight="1">
      <c r="A237" s="38"/>
      <c r="B237" s="39"/>
      <c r="C237" s="219" t="s">
        <v>350</v>
      </c>
      <c r="D237" s="219" t="s">
        <v>131</v>
      </c>
      <c r="E237" s="220" t="s">
        <v>361</v>
      </c>
      <c r="F237" s="221" t="s">
        <v>362</v>
      </c>
      <c r="G237" s="222" t="s">
        <v>191</v>
      </c>
      <c r="H237" s="223">
        <v>47.270000000000003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135</v>
      </c>
      <c r="AT237" s="231" t="s">
        <v>131</v>
      </c>
      <c r="AU237" s="231" t="s">
        <v>83</v>
      </c>
      <c r="AY237" s="17" t="s">
        <v>129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81</v>
      </c>
      <c r="BK237" s="232">
        <f>ROUND(I237*H237,2)</f>
        <v>0</v>
      </c>
      <c r="BL237" s="17" t="s">
        <v>135</v>
      </c>
      <c r="BM237" s="231" t="s">
        <v>363</v>
      </c>
    </row>
    <row r="238" s="14" customFormat="1">
      <c r="A238" s="14"/>
      <c r="B238" s="244"/>
      <c r="C238" s="245"/>
      <c r="D238" s="235" t="s">
        <v>144</v>
      </c>
      <c r="E238" s="246" t="s">
        <v>1</v>
      </c>
      <c r="F238" s="247" t="s">
        <v>487</v>
      </c>
      <c r="G238" s="245"/>
      <c r="H238" s="248">
        <v>47.270000000000003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144</v>
      </c>
      <c r="AU238" s="254" t="s">
        <v>83</v>
      </c>
      <c r="AV238" s="14" t="s">
        <v>83</v>
      </c>
      <c r="AW238" s="14" t="s">
        <v>30</v>
      </c>
      <c r="AX238" s="14" t="s">
        <v>81</v>
      </c>
      <c r="AY238" s="254" t="s">
        <v>129</v>
      </c>
    </row>
    <row r="239" s="2" customFormat="1" ht="44.25" customHeight="1">
      <c r="A239" s="38"/>
      <c r="B239" s="39"/>
      <c r="C239" s="219" t="s">
        <v>355</v>
      </c>
      <c r="D239" s="219" t="s">
        <v>131</v>
      </c>
      <c r="E239" s="220" t="s">
        <v>366</v>
      </c>
      <c r="F239" s="221" t="s">
        <v>367</v>
      </c>
      <c r="G239" s="222" t="s">
        <v>191</v>
      </c>
      <c r="H239" s="223">
        <v>9.1639999999999997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38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135</v>
      </c>
      <c r="AT239" s="231" t="s">
        <v>131</v>
      </c>
      <c r="AU239" s="231" t="s">
        <v>83</v>
      </c>
      <c r="AY239" s="17" t="s">
        <v>129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81</v>
      </c>
      <c r="BK239" s="232">
        <f>ROUND(I239*H239,2)</f>
        <v>0</v>
      </c>
      <c r="BL239" s="17" t="s">
        <v>135</v>
      </c>
      <c r="BM239" s="231" t="s">
        <v>368</v>
      </c>
    </row>
    <row r="240" s="14" customFormat="1">
      <c r="A240" s="14"/>
      <c r="B240" s="244"/>
      <c r="C240" s="245"/>
      <c r="D240" s="235" t="s">
        <v>144</v>
      </c>
      <c r="E240" s="246" t="s">
        <v>1</v>
      </c>
      <c r="F240" s="247" t="s">
        <v>488</v>
      </c>
      <c r="G240" s="245"/>
      <c r="H240" s="248">
        <v>9.1639999999999997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144</v>
      </c>
      <c r="AU240" s="254" t="s">
        <v>83</v>
      </c>
      <c r="AV240" s="14" t="s">
        <v>83</v>
      </c>
      <c r="AW240" s="14" t="s">
        <v>30</v>
      </c>
      <c r="AX240" s="14" t="s">
        <v>81</v>
      </c>
      <c r="AY240" s="254" t="s">
        <v>129</v>
      </c>
    </row>
    <row r="241" s="12" customFormat="1" ht="22.8" customHeight="1">
      <c r="A241" s="12"/>
      <c r="B241" s="203"/>
      <c r="C241" s="204"/>
      <c r="D241" s="205" t="s">
        <v>72</v>
      </c>
      <c r="E241" s="217" t="s">
        <v>370</v>
      </c>
      <c r="F241" s="217" t="s">
        <v>371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P242</f>
        <v>0</v>
      </c>
      <c r="Q241" s="211"/>
      <c r="R241" s="212">
        <f>R242</f>
        <v>0</v>
      </c>
      <c r="S241" s="211"/>
      <c r="T241" s="213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81</v>
      </c>
      <c r="AT241" s="215" t="s">
        <v>72</v>
      </c>
      <c r="AU241" s="215" t="s">
        <v>81</v>
      </c>
      <c r="AY241" s="214" t="s">
        <v>129</v>
      </c>
      <c r="BK241" s="216">
        <f>BK242</f>
        <v>0</v>
      </c>
    </row>
    <row r="242" s="2" customFormat="1" ht="24.15" customHeight="1">
      <c r="A242" s="38"/>
      <c r="B242" s="39"/>
      <c r="C242" s="219" t="s">
        <v>360</v>
      </c>
      <c r="D242" s="219" t="s">
        <v>131</v>
      </c>
      <c r="E242" s="220" t="s">
        <v>373</v>
      </c>
      <c r="F242" s="221" t="s">
        <v>374</v>
      </c>
      <c r="G242" s="222" t="s">
        <v>191</v>
      </c>
      <c r="H242" s="223">
        <v>104.34999999999999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38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135</v>
      </c>
      <c r="AT242" s="231" t="s">
        <v>131</v>
      </c>
      <c r="AU242" s="231" t="s">
        <v>83</v>
      </c>
      <c r="AY242" s="17" t="s">
        <v>129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81</v>
      </c>
      <c r="BK242" s="232">
        <f>ROUND(I242*H242,2)</f>
        <v>0</v>
      </c>
      <c r="BL242" s="17" t="s">
        <v>135</v>
      </c>
      <c r="BM242" s="231" t="s">
        <v>375</v>
      </c>
    </row>
    <row r="243" s="12" customFormat="1" ht="25.92" customHeight="1">
      <c r="A243" s="12"/>
      <c r="B243" s="203"/>
      <c r="C243" s="204"/>
      <c r="D243" s="205" t="s">
        <v>72</v>
      </c>
      <c r="E243" s="206" t="s">
        <v>376</v>
      </c>
      <c r="F243" s="206" t="s">
        <v>377</v>
      </c>
      <c r="G243" s="204"/>
      <c r="H243" s="204"/>
      <c r="I243" s="207"/>
      <c r="J243" s="208">
        <f>BK243</f>
        <v>0</v>
      </c>
      <c r="K243" s="204"/>
      <c r="L243" s="209"/>
      <c r="M243" s="210"/>
      <c r="N243" s="211"/>
      <c r="O243" s="211"/>
      <c r="P243" s="212">
        <f>P244</f>
        <v>0</v>
      </c>
      <c r="Q243" s="211"/>
      <c r="R243" s="212">
        <f>R244</f>
        <v>0.025663999999999999</v>
      </c>
      <c r="S243" s="211"/>
      <c r="T243" s="213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83</v>
      </c>
      <c r="AT243" s="215" t="s">
        <v>72</v>
      </c>
      <c r="AU243" s="215" t="s">
        <v>73</v>
      </c>
      <c r="AY243" s="214" t="s">
        <v>129</v>
      </c>
      <c r="BK243" s="216">
        <f>BK244</f>
        <v>0</v>
      </c>
    </row>
    <row r="244" s="12" customFormat="1" ht="22.8" customHeight="1">
      <c r="A244" s="12"/>
      <c r="B244" s="203"/>
      <c r="C244" s="204"/>
      <c r="D244" s="205" t="s">
        <v>72</v>
      </c>
      <c r="E244" s="217" t="s">
        <v>378</v>
      </c>
      <c r="F244" s="217" t="s">
        <v>379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SUM(P245:P249)</f>
        <v>0</v>
      </c>
      <c r="Q244" s="211"/>
      <c r="R244" s="212">
        <f>SUM(R245:R249)</f>
        <v>0.025663999999999999</v>
      </c>
      <c r="S244" s="211"/>
      <c r="T244" s="213">
        <f>SUM(T245:T249)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83</v>
      </c>
      <c r="AT244" s="215" t="s">
        <v>72</v>
      </c>
      <c r="AU244" s="215" t="s">
        <v>81</v>
      </c>
      <c r="AY244" s="214" t="s">
        <v>129</v>
      </c>
      <c r="BK244" s="216">
        <f>SUM(BK245:BK249)</f>
        <v>0</v>
      </c>
    </row>
    <row r="245" s="2" customFormat="1" ht="24.15" customHeight="1">
      <c r="A245" s="38"/>
      <c r="B245" s="39"/>
      <c r="C245" s="219" t="s">
        <v>365</v>
      </c>
      <c r="D245" s="219" t="s">
        <v>131</v>
      </c>
      <c r="E245" s="220" t="s">
        <v>381</v>
      </c>
      <c r="F245" s="221" t="s">
        <v>382</v>
      </c>
      <c r="G245" s="222" t="s">
        <v>134</v>
      </c>
      <c r="H245" s="223">
        <v>29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38</v>
      </c>
      <c r="O245" s="91"/>
      <c r="P245" s="229">
        <f>O245*H245</f>
        <v>0</v>
      </c>
      <c r="Q245" s="229">
        <v>4.0000000000000003E-05</v>
      </c>
      <c r="R245" s="229">
        <f>Q245*H245</f>
        <v>0.00116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135</v>
      </c>
      <c r="AT245" s="231" t="s">
        <v>131</v>
      </c>
      <c r="AU245" s="231" t="s">
        <v>83</v>
      </c>
      <c r="AY245" s="17" t="s">
        <v>129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81</v>
      </c>
      <c r="BK245" s="232">
        <f>ROUND(I245*H245,2)</f>
        <v>0</v>
      </c>
      <c r="BL245" s="17" t="s">
        <v>135</v>
      </c>
      <c r="BM245" s="231" t="s">
        <v>383</v>
      </c>
    </row>
    <row r="246" s="2" customFormat="1" ht="24.15" customHeight="1">
      <c r="A246" s="38"/>
      <c r="B246" s="39"/>
      <c r="C246" s="266" t="s">
        <v>372</v>
      </c>
      <c r="D246" s="266" t="s">
        <v>215</v>
      </c>
      <c r="E246" s="267" t="s">
        <v>385</v>
      </c>
      <c r="F246" s="268" t="s">
        <v>386</v>
      </c>
      <c r="G246" s="269" t="s">
        <v>134</v>
      </c>
      <c r="H246" s="270">
        <v>34.799999999999997</v>
      </c>
      <c r="I246" s="271"/>
      <c r="J246" s="272">
        <f>ROUND(I246*H246,2)</f>
        <v>0</v>
      </c>
      <c r="K246" s="273"/>
      <c r="L246" s="274"/>
      <c r="M246" s="275" t="s">
        <v>1</v>
      </c>
      <c r="N246" s="276" t="s">
        <v>38</v>
      </c>
      <c r="O246" s="91"/>
      <c r="P246" s="229">
        <f>O246*H246</f>
        <v>0</v>
      </c>
      <c r="Q246" s="229">
        <v>0.00029999999999999997</v>
      </c>
      <c r="R246" s="229">
        <f>Q246*H246</f>
        <v>0.010439999999999998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168</v>
      </c>
      <c r="AT246" s="231" t="s">
        <v>215</v>
      </c>
      <c r="AU246" s="231" t="s">
        <v>83</v>
      </c>
      <c r="AY246" s="17" t="s">
        <v>129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81</v>
      </c>
      <c r="BK246" s="232">
        <f>ROUND(I246*H246,2)</f>
        <v>0</v>
      </c>
      <c r="BL246" s="17" t="s">
        <v>135</v>
      </c>
      <c r="BM246" s="231" t="s">
        <v>387</v>
      </c>
    </row>
    <row r="247" s="14" customFormat="1">
      <c r="A247" s="14"/>
      <c r="B247" s="244"/>
      <c r="C247" s="245"/>
      <c r="D247" s="235" t="s">
        <v>144</v>
      </c>
      <c r="E247" s="246" t="s">
        <v>1</v>
      </c>
      <c r="F247" s="247" t="s">
        <v>489</v>
      </c>
      <c r="G247" s="245"/>
      <c r="H247" s="248">
        <v>34.799999999999997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144</v>
      </c>
      <c r="AU247" s="254" t="s">
        <v>83</v>
      </c>
      <c r="AV247" s="14" t="s">
        <v>83</v>
      </c>
      <c r="AW247" s="14" t="s">
        <v>30</v>
      </c>
      <c r="AX247" s="14" t="s">
        <v>81</v>
      </c>
      <c r="AY247" s="254" t="s">
        <v>129</v>
      </c>
    </row>
    <row r="248" s="2" customFormat="1" ht="24.15" customHeight="1">
      <c r="A248" s="38"/>
      <c r="B248" s="39"/>
      <c r="C248" s="219" t="s">
        <v>380</v>
      </c>
      <c r="D248" s="219" t="s">
        <v>131</v>
      </c>
      <c r="E248" s="220" t="s">
        <v>390</v>
      </c>
      <c r="F248" s="221" t="s">
        <v>391</v>
      </c>
      <c r="G248" s="222" t="s">
        <v>166</v>
      </c>
      <c r="H248" s="223">
        <v>87.900000000000006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38</v>
      </c>
      <c r="O248" s="91"/>
      <c r="P248" s="229">
        <f>O248*H248</f>
        <v>0</v>
      </c>
      <c r="Q248" s="229">
        <v>0.00016000000000000001</v>
      </c>
      <c r="R248" s="229">
        <f>Q248*H248</f>
        <v>0.014064000000000002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214</v>
      </c>
      <c r="AT248" s="231" t="s">
        <v>131</v>
      </c>
      <c r="AU248" s="231" t="s">
        <v>83</v>
      </c>
      <c r="AY248" s="17" t="s">
        <v>129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81</v>
      </c>
      <c r="BK248" s="232">
        <f>ROUND(I248*H248,2)</f>
        <v>0</v>
      </c>
      <c r="BL248" s="17" t="s">
        <v>214</v>
      </c>
      <c r="BM248" s="231" t="s">
        <v>392</v>
      </c>
    </row>
    <row r="249" s="2" customFormat="1" ht="24.15" customHeight="1">
      <c r="A249" s="38"/>
      <c r="B249" s="39"/>
      <c r="C249" s="219" t="s">
        <v>384</v>
      </c>
      <c r="D249" s="219" t="s">
        <v>131</v>
      </c>
      <c r="E249" s="220" t="s">
        <v>394</v>
      </c>
      <c r="F249" s="221" t="s">
        <v>395</v>
      </c>
      <c r="G249" s="222" t="s">
        <v>191</v>
      </c>
      <c r="H249" s="223">
        <v>0.014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38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214</v>
      </c>
      <c r="AT249" s="231" t="s">
        <v>131</v>
      </c>
      <c r="AU249" s="231" t="s">
        <v>83</v>
      </c>
      <c r="AY249" s="17" t="s">
        <v>129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81</v>
      </c>
      <c r="BK249" s="232">
        <f>ROUND(I249*H249,2)</f>
        <v>0</v>
      </c>
      <c r="BL249" s="17" t="s">
        <v>214</v>
      </c>
      <c r="BM249" s="231" t="s">
        <v>396</v>
      </c>
    </row>
    <row r="250" s="12" customFormat="1" ht="25.92" customHeight="1">
      <c r="A250" s="12"/>
      <c r="B250" s="203"/>
      <c r="C250" s="204"/>
      <c r="D250" s="205" t="s">
        <v>72</v>
      </c>
      <c r="E250" s="206" t="s">
        <v>397</v>
      </c>
      <c r="F250" s="206" t="s">
        <v>398</v>
      </c>
      <c r="G250" s="204"/>
      <c r="H250" s="204"/>
      <c r="I250" s="207"/>
      <c r="J250" s="208">
        <f>BK250</f>
        <v>0</v>
      </c>
      <c r="K250" s="204"/>
      <c r="L250" s="209"/>
      <c r="M250" s="210"/>
      <c r="N250" s="211"/>
      <c r="O250" s="211"/>
      <c r="P250" s="212">
        <f>P251</f>
        <v>0</v>
      </c>
      <c r="Q250" s="211"/>
      <c r="R250" s="212">
        <f>R251</f>
        <v>0</v>
      </c>
      <c r="S250" s="211"/>
      <c r="T250" s="213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4" t="s">
        <v>155</v>
      </c>
      <c r="AT250" s="215" t="s">
        <v>72</v>
      </c>
      <c r="AU250" s="215" t="s">
        <v>73</v>
      </c>
      <c r="AY250" s="214" t="s">
        <v>129</v>
      </c>
      <c r="BK250" s="216">
        <f>BK251</f>
        <v>0</v>
      </c>
    </row>
    <row r="251" s="12" customFormat="1" ht="22.8" customHeight="1">
      <c r="A251" s="12"/>
      <c r="B251" s="203"/>
      <c r="C251" s="204"/>
      <c r="D251" s="205" t="s">
        <v>72</v>
      </c>
      <c r="E251" s="217" t="s">
        <v>399</v>
      </c>
      <c r="F251" s="217" t="s">
        <v>398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SUM(P252:P258)</f>
        <v>0</v>
      </c>
      <c r="Q251" s="211"/>
      <c r="R251" s="212">
        <f>SUM(R252:R258)</f>
        <v>0</v>
      </c>
      <c r="S251" s="211"/>
      <c r="T251" s="213">
        <f>SUM(T252:T258)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155</v>
      </c>
      <c r="AT251" s="215" t="s">
        <v>72</v>
      </c>
      <c r="AU251" s="215" t="s">
        <v>81</v>
      </c>
      <c r="AY251" s="214" t="s">
        <v>129</v>
      </c>
      <c r="BK251" s="216">
        <f>SUM(BK252:BK258)</f>
        <v>0</v>
      </c>
    </row>
    <row r="252" s="2" customFormat="1" ht="37.8" customHeight="1">
      <c r="A252" s="38"/>
      <c r="B252" s="39"/>
      <c r="C252" s="219" t="s">
        <v>389</v>
      </c>
      <c r="D252" s="219" t="s">
        <v>131</v>
      </c>
      <c r="E252" s="220" t="s">
        <v>401</v>
      </c>
      <c r="F252" s="221" t="s">
        <v>402</v>
      </c>
      <c r="G252" s="222" t="s">
        <v>403</v>
      </c>
      <c r="H252" s="223">
        <v>1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38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404</v>
      </c>
      <c r="AT252" s="231" t="s">
        <v>131</v>
      </c>
      <c r="AU252" s="231" t="s">
        <v>83</v>
      </c>
      <c r="AY252" s="17" t="s">
        <v>129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81</v>
      </c>
      <c r="BK252" s="232">
        <f>ROUND(I252*H252,2)</f>
        <v>0</v>
      </c>
      <c r="BL252" s="17" t="s">
        <v>404</v>
      </c>
      <c r="BM252" s="231" t="s">
        <v>405</v>
      </c>
    </row>
    <row r="253" s="2" customFormat="1" ht="16.5" customHeight="1">
      <c r="A253" s="38"/>
      <c r="B253" s="39"/>
      <c r="C253" s="219" t="s">
        <v>393</v>
      </c>
      <c r="D253" s="219" t="s">
        <v>131</v>
      </c>
      <c r="E253" s="220" t="s">
        <v>407</v>
      </c>
      <c r="F253" s="221" t="s">
        <v>408</v>
      </c>
      <c r="G253" s="222" t="s">
        <v>403</v>
      </c>
      <c r="H253" s="223">
        <v>1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38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404</v>
      </c>
      <c r="AT253" s="231" t="s">
        <v>131</v>
      </c>
      <c r="AU253" s="231" t="s">
        <v>83</v>
      </c>
      <c r="AY253" s="17" t="s">
        <v>129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81</v>
      </c>
      <c r="BK253" s="232">
        <f>ROUND(I253*H253,2)</f>
        <v>0</v>
      </c>
      <c r="BL253" s="17" t="s">
        <v>404</v>
      </c>
      <c r="BM253" s="231" t="s">
        <v>409</v>
      </c>
    </row>
    <row r="254" s="2" customFormat="1" ht="16.5" customHeight="1">
      <c r="A254" s="38"/>
      <c r="B254" s="39"/>
      <c r="C254" s="219" t="s">
        <v>400</v>
      </c>
      <c r="D254" s="219" t="s">
        <v>131</v>
      </c>
      <c r="E254" s="220" t="s">
        <v>410</v>
      </c>
      <c r="F254" s="221" t="s">
        <v>411</v>
      </c>
      <c r="G254" s="222" t="s">
        <v>403</v>
      </c>
      <c r="H254" s="223">
        <v>1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38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404</v>
      </c>
      <c r="AT254" s="231" t="s">
        <v>131</v>
      </c>
      <c r="AU254" s="231" t="s">
        <v>83</v>
      </c>
      <c r="AY254" s="17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81</v>
      </c>
      <c r="BK254" s="232">
        <f>ROUND(I254*H254,2)</f>
        <v>0</v>
      </c>
      <c r="BL254" s="17" t="s">
        <v>404</v>
      </c>
      <c r="BM254" s="231" t="s">
        <v>412</v>
      </c>
    </row>
    <row r="255" s="2" customFormat="1" ht="16.5" customHeight="1">
      <c r="A255" s="38"/>
      <c r="B255" s="39"/>
      <c r="C255" s="219" t="s">
        <v>406</v>
      </c>
      <c r="D255" s="219" t="s">
        <v>131</v>
      </c>
      <c r="E255" s="220" t="s">
        <v>414</v>
      </c>
      <c r="F255" s="221" t="s">
        <v>415</v>
      </c>
      <c r="G255" s="222" t="s">
        <v>403</v>
      </c>
      <c r="H255" s="223">
        <v>1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38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404</v>
      </c>
      <c r="AT255" s="231" t="s">
        <v>131</v>
      </c>
      <c r="AU255" s="231" t="s">
        <v>83</v>
      </c>
      <c r="AY255" s="17" t="s">
        <v>129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81</v>
      </c>
      <c r="BK255" s="232">
        <f>ROUND(I255*H255,2)</f>
        <v>0</v>
      </c>
      <c r="BL255" s="17" t="s">
        <v>404</v>
      </c>
      <c r="BM255" s="231" t="s">
        <v>416</v>
      </c>
    </row>
    <row r="256" s="2" customFormat="1" ht="16.5" customHeight="1">
      <c r="A256" s="38"/>
      <c r="B256" s="39"/>
      <c r="C256" s="219" t="s">
        <v>325</v>
      </c>
      <c r="D256" s="219" t="s">
        <v>131</v>
      </c>
      <c r="E256" s="220" t="s">
        <v>418</v>
      </c>
      <c r="F256" s="221" t="s">
        <v>419</v>
      </c>
      <c r="G256" s="222" t="s">
        <v>403</v>
      </c>
      <c r="H256" s="223">
        <v>1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38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404</v>
      </c>
      <c r="AT256" s="231" t="s">
        <v>131</v>
      </c>
      <c r="AU256" s="231" t="s">
        <v>83</v>
      </c>
      <c r="AY256" s="17" t="s">
        <v>129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81</v>
      </c>
      <c r="BK256" s="232">
        <f>ROUND(I256*H256,2)</f>
        <v>0</v>
      </c>
      <c r="BL256" s="17" t="s">
        <v>404</v>
      </c>
      <c r="BM256" s="231" t="s">
        <v>420</v>
      </c>
    </row>
    <row r="257" s="2" customFormat="1" ht="16.5" customHeight="1">
      <c r="A257" s="38"/>
      <c r="B257" s="39"/>
      <c r="C257" s="219" t="s">
        <v>413</v>
      </c>
      <c r="D257" s="219" t="s">
        <v>131</v>
      </c>
      <c r="E257" s="220" t="s">
        <v>422</v>
      </c>
      <c r="F257" s="221" t="s">
        <v>423</v>
      </c>
      <c r="G257" s="222" t="s">
        <v>403</v>
      </c>
      <c r="H257" s="223">
        <v>1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404</v>
      </c>
      <c r="AT257" s="231" t="s">
        <v>131</v>
      </c>
      <c r="AU257" s="231" t="s">
        <v>83</v>
      </c>
      <c r="AY257" s="17" t="s">
        <v>129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81</v>
      </c>
      <c r="BK257" s="232">
        <f>ROUND(I257*H257,2)</f>
        <v>0</v>
      </c>
      <c r="BL257" s="17" t="s">
        <v>404</v>
      </c>
      <c r="BM257" s="231" t="s">
        <v>424</v>
      </c>
    </row>
    <row r="258" s="2" customFormat="1" ht="16.5" customHeight="1">
      <c r="A258" s="38"/>
      <c r="B258" s="39"/>
      <c r="C258" s="219" t="s">
        <v>417</v>
      </c>
      <c r="D258" s="219" t="s">
        <v>131</v>
      </c>
      <c r="E258" s="220" t="s">
        <v>426</v>
      </c>
      <c r="F258" s="221" t="s">
        <v>427</v>
      </c>
      <c r="G258" s="222" t="s">
        <v>403</v>
      </c>
      <c r="H258" s="223">
        <v>1</v>
      </c>
      <c r="I258" s="224"/>
      <c r="J258" s="225">
        <f>ROUND(I258*H258,2)</f>
        <v>0</v>
      </c>
      <c r="K258" s="226"/>
      <c r="L258" s="44"/>
      <c r="M258" s="277" t="s">
        <v>1</v>
      </c>
      <c r="N258" s="278" t="s">
        <v>38</v>
      </c>
      <c r="O258" s="279"/>
      <c r="P258" s="280">
        <f>O258*H258</f>
        <v>0</v>
      </c>
      <c r="Q258" s="280">
        <v>0</v>
      </c>
      <c r="R258" s="280">
        <f>Q258*H258</f>
        <v>0</v>
      </c>
      <c r="S258" s="280">
        <v>0</v>
      </c>
      <c r="T258" s="281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404</v>
      </c>
      <c r="AT258" s="231" t="s">
        <v>131</v>
      </c>
      <c r="AU258" s="231" t="s">
        <v>83</v>
      </c>
      <c r="AY258" s="17" t="s">
        <v>129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81</v>
      </c>
      <c r="BK258" s="232">
        <f>ROUND(I258*H258,2)</f>
        <v>0</v>
      </c>
      <c r="BL258" s="17" t="s">
        <v>404</v>
      </c>
      <c r="BM258" s="231" t="s">
        <v>428</v>
      </c>
    </row>
    <row r="259" s="2" customFormat="1" ht="6.96" customHeight="1">
      <c r="A259" s="38"/>
      <c r="B259" s="66"/>
      <c r="C259" s="67"/>
      <c r="D259" s="67"/>
      <c r="E259" s="67"/>
      <c r="F259" s="67"/>
      <c r="G259" s="67"/>
      <c r="H259" s="67"/>
      <c r="I259" s="67"/>
      <c r="J259" s="67"/>
      <c r="K259" s="67"/>
      <c r="L259" s="44"/>
      <c r="M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</row>
  </sheetData>
  <sheetProtection sheet="1" autoFilter="0" formatColumns="0" formatRows="0" objects="1" scenarios="1" spinCount="100000" saltValue="dehyP7EP/LSmir+3+jLO++z2U1jDXZ23CNurDTYhQRG0accq8kjB9yS6FJC0uPSi3aPqUfXio8LWDENA7hCCSA==" hashValue="oY70q2jLa/lE8l3v9LSXUJdHAWmFvTJmr9AkgEo2fCKLpTewc+WrMi8FCb/rOKTTtnqY0tl3ZEhy5U0hz4Aa7Q==" algorithmName="SHA-512" password="CC35"/>
  <autoFilter ref="C128:K25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Rajhrad - stavební úpravy chodníků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ROUND((SUM(BE130:BE275)),  2)</f>
        <v>0</v>
      </c>
      <c r="G33" s="38"/>
      <c r="H33" s="38"/>
      <c r="I33" s="155">
        <v>0.20999999999999999</v>
      </c>
      <c r="J33" s="154">
        <f>ROUND(((SUM(BE130:BE275))*I33),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ROUND((SUM(BF130:BF275)),  2)</f>
        <v>0</v>
      </c>
      <c r="G34" s="38"/>
      <c r="H34" s="38"/>
      <c r="I34" s="155">
        <v>0.12</v>
      </c>
      <c r="J34" s="154">
        <f>ROUND(((SUM(BF130:BF275))*I34),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ROUND((SUM(BG130:BG275)),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ROUND((SUM(BH130:BH275)),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ROUND((SUM(BI130:BI275)),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Rajhrad - stavební úpravy chodníků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Chodník na ul. Syrovická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491</v>
      </c>
      <c r="E99" s="188"/>
      <c r="F99" s="188"/>
      <c r="G99" s="188"/>
      <c r="H99" s="188"/>
      <c r="I99" s="188"/>
      <c r="J99" s="189">
        <f>J163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J169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104</v>
      </c>
      <c r="E101" s="188"/>
      <c r="F101" s="188"/>
      <c r="G101" s="188"/>
      <c r="H101" s="188"/>
      <c r="I101" s="188"/>
      <c r="J101" s="189">
        <f>J180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J187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106</v>
      </c>
      <c r="E103" s="188"/>
      <c r="F103" s="188"/>
      <c r="G103" s="188"/>
      <c r="H103" s="188"/>
      <c r="I103" s="188"/>
      <c r="J103" s="189">
        <f>J199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J216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108</v>
      </c>
      <c r="E105" s="188"/>
      <c r="F105" s="188"/>
      <c r="G105" s="188"/>
      <c r="H105" s="188"/>
      <c r="I105" s="188"/>
      <c r="J105" s="189">
        <f>J248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109</v>
      </c>
      <c r="E106" s="188"/>
      <c r="F106" s="188"/>
      <c r="G106" s="188"/>
      <c r="H106" s="188"/>
      <c r="I106" s="188"/>
      <c r="J106" s="189">
        <f>J258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110</v>
      </c>
      <c r="E107" s="182"/>
      <c r="F107" s="182"/>
      <c r="G107" s="182"/>
      <c r="H107" s="182"/>
      <c r="I107" s="182"/>
      <c r="J107" s="183">
        <f>J260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111</v>
      </c>
      <c r="E108" s="188"/>
      <c r="F108" s="188"/>
      <c r="G108" s="188"/>
      <c r="H108" s="188"/>
      <c r="I108" s="188"/>
      <c r="J108" s="189">
        <f>J261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112</v>
      </c>
      <c r="E109" s="182"/>
      <c r="F109" s="182"/>
      <c r="G109" s="182"/>
      <c r="H109" s="182"/>
      <c r="I109" s="182"/>
      <c r="J109" s="183">
        <f>J267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5"/>
      <c r="C110" s="186"/>
      <c r="D110" s="187" t="s">
        <v>113</v>
      </c>
      <c r="E110" s="188"/>
      <c r="F110" s="188"/>
      <c r="G110" s="188"/>
      <c r="H110" s="188"/>
      <c r="I110" s="188"/>
      <c r="J110" s="189">
        <f>J268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114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4" t="str">
        <f>E7</f>
        <v>Rajhrad - stavební úpravy chodníků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94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04 - Chodník na ul. Syrovická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32" t="s">
        <v>22</v>
      </c>
      <c r="J124" s="79" t="str">
        <f>IF(J12="","",J12)</f>
        <v>30. 4. 2024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31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115</v>
      </c>
      <c r="D129" s="194" t="s">
        <v>58</v>
      </c>
      <c r="E129" s="194" t="s">
        <v>54</v>
      </c>
      <c r="F129" s="194" t="s">
        <v>55</v>
      </c>
      <c r="G129" s="194" t="s">
        <v>116</v>
      </c>
      <c r="H129" s="194" t="s">
        <v>117</v>
      </c>
      <c r="I129" s="194" t="s">
        <v>118</v>
      </c>
      <c r="J129" s="195" t="s">
        <v>98</v>
      </c>
      <c r="K129" s="196" t="s">
        <v>119</v>
      </c>
      <c r="L129" s="197"/>
      <c r="M129" s="100" t="s">
        <v>1</v>
      </c>
      <c r="N129" s="101" t="s">
        <v>37</v>
      </c>
      <c r="O129" s="101" t="s">
        <v>120</v>
      </c>
      <c r="P129" s="101" t="s">
        <v>121</v>
      </c>
      <c r="Q129" s="101" t="s">
        <v>122</v>
      </c>
      <c r="R129" s="101" t="s">
        <v>123</v>
      </c>
      <c r="S129" s="101" t="s">
        <v>124</v>
      </c>
      <c r="T129" s="102" t="s">
        <v>125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126</v>
      </c>
      <c r="D130" s="40"/>
      <c r="E130" s="40"/>
      <c r="F130" s="40"/>
      <c r="G130" s="40"/>
      <c r="H130" s="40"/>
      <c r="I130" s="40"/>
      <c r="J130" s="198">
        <f>BK130</f>
        <v>0</v>
      </c>
      <c r="K130" s="40"/>
      <c r="L130" s="44"/>
      <c r="M130" s="103"/>
      <c r="N130" s="199"/>
      <c r="O130" s="104"/>
      <c r="P130" s="200">
        <f>P131+P260+P267</f>
        <v>0</v>
      </c>
      <c r="Q130" s="104"/>
      <c r="R130" s="200">
        <f>R131+R260+R267</f>
        <v>251.03867600000001</v>
      </c>
      <c r="S130" s="104"/>
      <c r="T130" s="201">
        <f>T131+T260+T267</f>
        <v>267.18799999999999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100</v>
      </c>
      <c r="BK130" s="202">
        <f>BK131+BK260+BK267</f>
        <v>0</v>
      </c>
    </row>
    <row r="131" s="12" customFormat="1" ht="25.92" customHeight="1">
      <c r="A131" s="12"/>
      <c r="B131" s="203"/>
      <c r="C131" s="204"/>
      <c r="D131" s="205" t="s">
        <v>72</v>
      </c>
      <c r="E131" s="206" t="s">
        <v>127</v>
      </c>
      <c r="F131" s="206" t="s">
        <v>128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P132+P163+P169+P180+P187+P199+P216+P248+P258</f>
        <v>0</v>
      </c>
      <c r="Q131" s="211"/>
      <c r="R131" s="212">
        <f>R132+R163+R169+R180+R187+R199+R216+R248+R258</f>
        <v>251.026276</v>
      </c>
      <c r="S131" s="211"/>
      <c r="T131" s="213">
        <f>T132+T163+T169+T180+T187+T199+T216+T248+T258</f>
        <v>267.18799999999999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73</v>
      </c>
      <c r="AY131" s="214" t="s">
        <v>129</v>
      </c>
      <c r="BK131" s="216">
        <f>BK132+BK163+BK169+BK180+BK187+BK199+BK216+BK248+BK258</f>
        <v>0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81</v>
      </c>
      <c r="F132" s="217" t="s">
        <v>130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SUM(P133:P162)</f>
        <v>0</v>
      </c>
      <c r="Q132" s="211"/>
      <c r="R132" s="212">
        <f>SUM(R133:R162)</f>
        <v>0</v>
      </c>
      <c r="S132" s="211"/>
      <c r="T132" s="213">
        <f>SUM(T133:T162)</f>
        <v>256.38799999999998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81</v>
      </c>
      <c r="AY132" s="214" t="s">
        <v>129</v>
      </c>
      <c r="BK132" s="216">
        <f>SUM(BK133:BK162)</f>
        <v>0</v>
      </c>
    </row>
    <row r="133" s="2" customFormat="1" ht="33" customHeight="1">
      <c r="A133" s="38"/>
      <c r="B133" s="39"/>
      <c r="C133" s="219" t="s">
        <v>81</v>
      </c>
      <c r="D133" s="219" t="s">
        <v>131</v>
      </c>
      <c r="E133" s="220" t="s">
        <v>132</v>
      </c>
      <c r="F133" s="221" t="s">
        <v>133</v>
      </c>
      <c r="G133" s="222" t="s">
        <v>134</v>
      </c>
      <c r="H133" s="223">
        <v>271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0.255</v>
      </c>
      <c r="T133" s="230">
        <f>S133*H133</f>
        <v>69.105000000000004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135</v>
      </c>
      <c r="AT133" s="231" t="s">
        <v>131</v>
      </c>
      <c r="AU133" s="231" t="s">
        <v>83</v>
      </c>
      <c r="AY133" s="17" t="s">
        <v>129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135</v>
      </c>
      <c r="BM133" s="231" t="s">
        <v>136</v>
      </c>
    </row>
    <row r="134" s="2" customFormat="1" ht="24.15" customHeight="1">
      <c r="A134" s="38"/>
      <c r="B134" s="39"/>
      <c r="C134" s="219" t="s">
        <v>83</v>
      </c>
      <c r="D134" s="219" t="s">
        <v>131</v>
      </c>
      <c r="E134" s="220" t="s">
        <v>137</v>
      </c>
      <c r="F134" s="221" t="s">
        <v>138</v>
      </c>
      <c r="G134" s="222" t="s">
        <v>134</v>
      </c>
      <c r="H134" s="223">
        <v>34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0.41699999999999998</v>
      </c>
      <c r="T134" s="230">
        <f>S134*H134</f>
        <v>14.177999999999999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135</v>
      </c>
      <c r="AT134" s="231" t="s">
        <v>131</v>
      </c>
      <c r="AU134" s="231" t="s">
        <v>83</v>
      </c>
      <c r="AY134" s="17" t="s">
        <v>129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135</v>
      </c>
      <c r="BM134" s="231" t="s">
        <v>139</v>
      </c>
    </row>
    <row r="135" s="2" customFormat="1" ht="24.15" customHeight="1">
      <c r="A135" s="38"/>
      <c r="B135" s="39"/>
      <c r="C135" s="219" t="s">
        <v>140</v>
      </c>
      <c r="D135" s="219" t="s">
        <v>131</v>
      </c>
      <c r="E135" s="220" t="s">
        <v>492</v>
      </c>
      <c r="F135" s="221" t="s">
        <v>493</v>
      </c>
      <c r="G135" s="222" t="s">
        <v>134</v>
      </c>
      <c r="H135" s="223">
        <v>305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0.28999999999999998</v>
      </c>
      <c r="T135" s="230">
        <f>S135*H135</f>
        <v>88.449999999999989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135</v>
      </c>
      <c r="AT135" s="231" t="s">
        <v>131</v>
      </c>
      <c r="AU135" s="231" t="s">
        <v>83</v>
      </c>
      <c r="AY135" s="17" t="s">
        <v>129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135</v>
      </c>
      <c r="BM135" s="231" t="s">
        <v>494</v>
      </c>
    </row>
    <row r="136" s="13" customFormat="1">
      <c r="A136" s="13"/>
      <c r="B136" s="233"/>
      <c r="C136" s="234"/>
      <c r="D136" s="235" t="s">
        <v>144</v>
      </c>
      <c r="E136" s="236" t="s">
        <v>1</v>
      </c>
      <c r="F136" s="237" t="s">
        <v>145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144</v>
      </c>
      <c r="AU136" s="243" t="s">
        <v>83</v>
      </c>
      <c r="AV136" s="13" t="s">
        <v>81</v>
      </c>
      <c r="AW136" s="13" t="s">
        <v>30</v>
      </c>
      <c r="AX136" s="13" t="s">
        <v>73</v>
      </c>
      <c r="AY136" s="243" t="s">
        <v>129</v>
      </c>
    </row>
    <row r="137" s="14" customFormat="1">
      <c r="A137" s="14"/>
      <c r="B137" s="244"/>
      <c r="C137" s="245"/>
      <c r="D137" s="235" t="s">
        <v>144</v>
      </c>
      <c r="E137" s="246" t="s">
        <v>1</v>
      </c>
      <c r="F137" s="247" t="s">
        <v>495</v>
      </c>
      <c r="G137" s="245"/>
      <c r="H137" s="248">
        <v>271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144</v>
      </c>
      <c r="AU137" s="254" t="s">
        <v>83</v>
      </c>
      <c r="AV137" s="14" t="s">
        <v>83</v>
      </c>
      <c r="AW137" s="14" t="s">
        <v>30</v>
      </c>
      <c r="AX137" s="14" t="s">
        <v>73</v>
      </c>
      <c r="AY137" s="254" t="s">
        <v>129</v>
      </c>
    </row>
    <row r="138" s="13" customFormat="1">
      <c r="A138" s="13"/>
      <c r="B138" s="233"/>
      <c r="C138" s="234"/>
      <c r="D138" s="235" t="s">
        <v>144</v>
      </c>
      <c r="E138" s="236" t="s">
        <v>1</v>
      </c>
      <c r="F138" s="237" t="s">
        <v>147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144</v>
      </c>
      <c r="AU138" s="243" t="s">
        <v>83</v>
      </c>
      <c r="AV138" s="13" t="s">
        <v>81</v>
      </c>
      <c r="AW138" s="13" t="s">
        <v>30</v>
      </c>
      <c r="AX138" s="13" t="s">
        <v>73</v>
      </c>
      <c r="AY138" s="243" t="s">
        <v>129</v>
      </c>
    </row>
    <row r="139" s="14" customFormat="1">
      <c r="A139" s="14"/>
      <c r="B139" s="244"/>
      <c r="C139" s="245"/>
      <c r="D139" s="235" t="s">
        <v>144</v>
      </c>
      <c r="E139" s="246" t="s">
        <v>1</v>
      </c>
      <c r="F139" s="247" t="s">
        <v>297</v>
      </c>
      <c r="G139" s="245"/>
      <c r="H139" s="248">
        <v>34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144</v>
      </c>
      <c r="AU139" s="254" t="s">
        <v>83</v>
      </c>
      <c r="AV139" s="14" t="s">
        <v>83</v>
      </c>
      <c r="AW139" s="14" t="s">
        <v>30</v>
      </c>
      <c r="AX139" s="14" t="s">
        <v>73</v>
      </c>
      <c r="AY139" s="254" t="s">
        <v>129</v>
      </c>
    </row>
    <row r="140" s="15" customFormat="1">
      <c r="A140" s="15"/>
      <c r="B140" s="255"/>
      <c r="C140" s="256"/>
      <c r="D140" s="235" t="s">
        <v>144</v>
      </c>
      <c r="E140" s="257" t="s">
        <v>1</v>
      </c>
      <c r="F140" s="258" t="s">
        <v>149</v>
      </c>
      <c r="G140" s="256"/>
      <c r="H140" s="259">
        <v>305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144</v>
      </c>
      <c r="AU140" s="265" t="s">
        <v>83</v>
      </c>
      <c r="AV140" s="15" t="s">
        <v>135</v>
      </c>
      <c r="AW140" s="15" t="s">
        <v>30</v>
      </c>
      <c r="AX140" s="15" t="s">
        <v>81</v>
      </c>
      <c r="AY140" s="265" t="s">
        <v>129</v>
      </c>
    </row>
    <row r="141" s="2" customFormat="1" ht="24.15" customHeight="1">
      <c r="A141" s="38"/>
      <c r="B141" s="39"/>
      <c r="C141" s="219" t="s">
        <v>135</v>
      </c>
      <c r="D141" s="219" t="s">
        <v>131</v>
      </c>
      <c r="E141" s="220" t="s">
        <v>496</v>
      </c>
      <c r="F141" s="221" t="s">
        <v>497</v>
      </c>
      <c r="G141" s="222" t="s">
        <v>134</v>
      </c>
      <c r="H141" s="223">
        <v>45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0.44</v>
      </c>
      <c r="T141" s="230">
        <f>S141*H141</f>
        <v>19.800000000000001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135</v>
      </c>
      <c r="AT141" s="231" t="s">
        <v>131</v>
      </c>
      <c r="AU141" s="231" t="s">
        <v>83</v>
      </c>
      <c r="AY141" s="17" t="s">
        <v>129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81</v>
      </c>
      <c r="BK141" s="232">
        <f>ROUND(I141*H141,2)</f>
        <v>0</v>
      </c>
      <c r="BL141" s="17" t="s">
        <v>135</v>
      </c>
      <c r="BM141" s="231" t="s">
        <v>498</v>
      </c>
    </row>
    <row r="142" s="13" customFormat="1">
      <c r="A142" s="13"/>
      <c r="B142" s="233"/>
      <c r="C142" s="234"/>
      <c r="D142" s="235" t="s">
        <v>144</v>
      </c>
      <c r="E142" s="236" t="s">
        <v>1</v>
      </c>
      <c r="F142" s="237" t="s">
        <v>153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144</v>
      </c>
      <c r="AU142" s="243" t="s">
        <v>83</v>
      </c>
      <c r="AV142" s="13" t="s">
        <v>81</v>
      </c>
      <c r="AW142" s="13" t="s">
        <v>30</v>
      </c>
      <c r="AX142" s="13" t="s">
        <v>73</v>
      </c>
      <c r="AY142" s="243" t="s">
        <v>129</v>
      </c>
    </row>
    <row r="143" s="14" customFormat="1">
      <c r="A143" s="14"/>
      <c r="B143" s="244"/>
      <c r="C143" s="245"/>
      <c r="D143" s="235" t="s">
        <v>144</v>
      </c>
      <c r="E143" s="246" t="s">
        <v>1</v>
      </c>
      <c r="F143" s="247" t="s">
        <v>350</v>
      </c>
      <c r="G143" s="245"/>
      <c r="H143" s="248">
        <v>45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144</v>
      </c>
      <c r="AU143" s="254" t="s">
        <v>83</v>
      </c>
      <c r="AV143" s="14" t="s">
        <v>83</v>
      </c>
      <c r="AW143" s="14" t="s">
        <v>30</v>
      </c>
      <c r="AX143" s="14" t="s">
        <v>81</v>
      </c>
      <c r="AY143" s="254" t="s">
        <v>129</v>
      </c>
    </row>
    <row r="144" s="2" customFormat="1" ht="24.15" customHeight="1">
      <c r="A144" s="38"/>
      <c r="B144" s="39"/>
      <c r="C144" s="219" t="s">
        <v>155</v>
      </c>
      <c r="D144" s="219" t="s">
        <v>131</v>
      </c>
      <c r="E144" s="220" t="s">
        <v>160</v>
      </c>
      <c r="F144" s="221" t="s">
        <v>161</v>
      </c>
      <c r="G144" s="222" t="s">
        <v>134</v>
      </c>
      <c r="H144" s="223">
        <v>45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0.316</v>
      </c>
      <c r="T144" s="230">
        <f>S144*H144</f>
        <v>14.220000000000001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135</v>
      </c>
      <c r="AT144" s="231" t="s">
        <v>131</v>
      </c>
      <c r="AU144" s="231" t="s">
        <v>83</v>
      </c>
      <c r="AY144" s="17" t="s">
        <v>129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135</v>
      </c>
      <c r="BM144" s="231" t="s">
        <v>162</v>
      </c>
    </row>
    <row r="145" s="2" customFormat="1" ht="16.5" customHeight="1">
      <c r="A145" s="38"/>
      <c r="B145" s="39"/>
      <c r="C145" s="219" t="s">
        <v>159</v>
      </c>
      <c r="D145" s="219" t="s">
        <v>131</v>
      </c>
      <c r="E145" s="220" t="s">
        <v>164</v>
      </c>
      <c r="F145" s="221" t="s">
        <v>165</v>
      </c>
      <c r="G145" s="222" t="s">
        <v>166</v>
      </c>
      <c r="H145" s="223">
        <v>247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0.20499999999999999</v>
      </c>
      <c r="T145" s="230">
        <f>S145*H145</f>
        <v>50.634999999999998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135</v>
      </c>
      <c r="AT145" s="231" t="s">
        <v>131</v>
      </c>
      <c r="AU145" s="231" t="s">
        <v>83</v>
      </c>
      <c r="AY145" s="17" t="s">
        <v>129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135</v>
      </c>
      <c r="BM145" s="231" t="s">
        <v>499</v>
      </c>
    </row>
    <row r="146" s="2" customFormat="1" ht="37.8" customHeight="1">
      <c r="A146" s="38"/>
      <c r="B146" s="39"/>
      <c r="C146" s="219" t="s">
        <v>163</v>
      </c>
      <c r="D146" s="219" t="s">
        <v>131</v>
      </c>
      <c r="E146" s="220" t="s">
        <v>500</v>
      </c>
      <c r="F146" s="221" t="s">
        <v>501</v>
      </c>
      <c r="G146" s="222" t="s">
        <v>171</v>
      </c>
      <c r="H146" s="223">
        <v>9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135</v>
      </c>
      <c r="AT146" s="231" t="s">
        <v>131</v>
      </c>
      <c r="AU146" s="231" t="s">
        <v>83</v>
      </c>
      <c r="AY146" s="17" t="s">
        <v>129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135</v>
      </c>
      <c r="BM146" s="231" t="s">
        <v>502</v>
      </c>
    </row>
    <row r="147" s="2" customFormat="1" ht="33" customHeight="1">
      <c r="A147" s="38"/>
      <c r="B147" s="39"/>
      <c r="C147" s="219" t="s">
        <v>168</v>
      </c>
      <c r="D147" s="219" t="s">
        <v>131</v>
      </c>
      <c r="E147" s="220" t="s">
        <v>169</v>
      </c>
      <c r="F147" s="221" t="s">
        <v>170</v>
      </c>
      <c r="G147" s="222" t="s">
        <v>171</v>
      </c>
      <c r="H147" s="223">
        <v>37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135</v>
      </c>
      <c r="AT147" s="231" t="s">
        <v>131</v>
      </c>
      <c r="AU147" s="231" t="s">
        <v>83</v>
      </c>
      <c r="AY147" s="17" t="s">
        <v>129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81</v>
      </c>
      <c r="BK147" s="232">
        <f>ROUND(I147*H147,2)</f>
        <v>0</v>
      </c>
      <c r="BL147" s="17" t="s">
        <v>135</v>
      </c>
      <c r="BM147" s="231" t="s">
        <v>172</v>
      </c>
    </row>
    <row r="148" s="13" customFormat="1">
      <c r="A148" s="13"/>
      <c r="B148" s="233"/>
      <c r="C148" s="234"/>
      <c r="D148" s="235" t="s">
        <v>144</v>
      </c>
      <c r="E148" s="236" t="s">
        <v>1</v>
      </c>
      <c r="F148" s="237" t="s">
        <v>173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144</v>
      </c>
      <c r="AU148" s="243" t="s">
        <v>83</v>
      </c>
      <c r="AV148" s="13" t="s">
        <v>81</v>
      </c>
      <c r="AW148" s="13" t="s">
        <v>30</v>
      </c>
      <c r="AX148" s="13" t="s">
        <v>73</v>
      </c>
      <c r="AY148" s="243" t="s">
        <v>129</v>
      </c>
    </row>
    <row r="149" s="14" customFormat="1">
      <c r="A149" s="14"/>
      <c r="B149" s="244"/>
      <c r="C149" s="245"/>
      <c r="D149" s="235" t="s">
        <v>144</v>
      </c>
      <c r="E149" s="246" t="s">
        <v>1</v>
      </c>
      <c r="F149" s="247" t="s">
        <v>180</v>
      </c>
      <c r="G149" s="245"/>
      <c r="H149" s="248">
        <v>10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144</v>
      </c>
      <c r="AU149" s="254" t="s">
        <v>83</v>
      </c>
      <c r="AV149" s="14" t="s">
        <v>83</v>
      </c>
      <c r="AW149" s="14" t="s">
        <v>30</v>
      </c>
      <c r="AX149" s="14" t="s">
        <v>73</v>
      </c>
      <c r="AY149" s="254" t="s">
        <v>129</v>
      </c>
    </row>
    <row r="150" s="13" customFormat="1">
      <c r="A150" s="13"/>
      <c r="B150" s="233"/>
      <c r="C150" s="234"/>
      <c r="D150" s="235" t="s">
        <v>144</v>
      </c>
      <c r="E150" s="236" t="s">
        <v>1</v>
      </c>
      <c r="F150" s="237" t="s">
        <v>174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144</v>
      </c>
      <c r="AU150" s="243" t="s">
        <v>83</v>
      </c>
      <c r="AV150" s="13" t="s">
        <v>81</v>
      </c>
      <c r="AW150" s="13" t="s">
        <v>30</v>
      </c>
      <c r="AX150" s="13" t="s">
        <v>73</v>
      </c>
      <c r="AY150" s="243" t="s">
        <v>129</v>
      </c>
    </row>
    <row r="151" s="14" customFormat="1">
      <c r="A151" s="14"/>
      <c r="B151" s="244"/>
      <c r="C151" s="245"/>
      <c r="D151" s="235" t="s">
        <v>144</v>
      </c>
      <c r="E151" s="246" t="s">
        <v>1</v>
      </c>
      <c r="F151" s="247" t="s">
        <v>263</v>
      </c>
      <c r="G151" s="245"/>
      <c r="H151" s="248">
        <v>27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144</v>
      </c>
      <c r="AU151" s="254" t="s">
        <v>83</v>
      </c>
      <c r="AV151" s="14" t="s">
        <v>83</v>
      </c>
      <c r="AW151" s="14" t="s">
        <v>30</v>
      </c>
      <c r="AX151" s="14" t="s">
        <v>73</v>
      </c>
      <c r="AY151" s="254" t="s">
        <v>129</v>
      </c>
    </row>
    <row r="152" s="15" customFormat="1">
      <c r="A152" s="15"/>
      <c r="B152" s="255"/>
      <c r="C152" s="256"/>
      <c r="D152" s="235" t="s">
        <v>144</v>
      </c>
      <c r="E152" s="257" t="s">
        <v>1</v>
      </c>
      <c r="F152" s="258" t="s">
        <v>149</v>
      </c>
      <c r="G152" s="256"/>
      <c r="H152" s="259">
        <v>37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144</v>
      </c>
      <c r="AU152" s="265" t="s">
        <v>83</v>
      </c>
      <c r="AV152" s="15" t="s">
        <v>135</v>
      </c>
      <c r="AW152" s="15" t="s">
        <v>30</v>
      </c>
      <c r="AX152" s="15" t="s">
        <v>81</v>
      </c>
      <c r="AY152" s="265" t="s">
        <v>129</v>
      </c>
    </row>
    <row r="153" s="2" customFormat="1" ht="16.5" customHeight="1">
      <c r="A153" s="38"/>
      <c r="B153" s="39"/>
      <c r="C153" s="219" t="s">
        <v>175</v>
      </c>
      <c r="D153" s="219" t="s">
        <v>131</v>
      </c>
      <c r="E153" s="220" t="s">
        <v>176</v>
      </c>
      <c r="F153" s="221" t="s">
        <v>177</v>
      </c>
      <c r="G153" s="222" t="s">
        <v>178</v>
      </c>
      <c r="H153" s="223">
        <v>6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135</v>
      </c>
      <c r="AT153" s="231" t="s">
        <v>131</v>
      </c>
      <c r="AU153" s="231" t="s">
        <v>83</v>
      </c>
      <c r="AY153" s="17" t="s">
        <v>129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135</v>
      </c>
      <c r="BM153" s="231" t="s">
        <v>179</v>
      </c>
    </row>
    <row r="154" s="2" customFormat="1" ht="37.8" customHeight="1">
      <c r="A154" s="38"/>
      <c r="B154" s="39"/>
      <c r="C154" s="219" t="s">
        <v>180</v>
      </c>
      <c r="D154" s="219" t="s">
        <v>131</v>
      </c>
      <c r="E154" s="220" t="s">
        <v>181</v>
      </c>
      <c r="F154" s="221" t="s">
        <v>182</v>
      </c>
      <c r="G154" s="222" t="s">
        <v>171</v>
      </c>
      <c r="H154" s="223">
        <v>19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135</v>
      </c>
      <c r="AT154" s="231" t="s">
        <v>131</v>
      </c>
      <c r="AU154" s="231" t="s">
        <v>83</v>
      </c>
      <c r="AY154" s="17" t="s">
        <v>129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135</v>
      </c>
      <c r="BM154" s="231" t="s">
        <v>503</v>
      </c>
    </row>
    <row r="155" s="13" customFormat="1">
      <c r="A155" s="13"/>
      <c r="B155" s="233"/>
      <c r="C155" s="234"/>
      <c r="D155" s="235" t="s">
        <v>144</v>
      </c>
      <c r="E155" s="236" t="s">
        <v>1</v>
      </c>
      <c r="F155" s="237" t="s">
        <v>184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144</v>
      </c>
      <c r="AU155" s="243" t="s">
        <v>83</v>
      </c>
      <c r="AV155" s="13" t="s">
        <v>81</v>
      </c>
      <c r="AW155" s="13" t="s">
        <v>30</v>
      </c>
      <c r="AX155" s="13" t="s">
        <v>73</v>
      </c>
      <c r="AY155" s="243" t="s">
        <v>129</v>
      </c>
    </row>
    <row r="156" s="14" customFormat="1">
      <c r="A156" s="14"/>
      <c r="B156" s="244"/>
      <c r="C156" s="245"/>
      <c r="D156" s="235" t="s">
        <v>144</v>
      </c>
      <c r="E156" s="246" t="s">
        <v>1</v>
      </c>
      <c r="F156" s="247" t="s">
        <v>504</v>
      </c>
      <c r="G156" s="245"/>
      <c r="H156" s="248">
        <v>46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144</v>
      </c>
      <c r="AU156" s="254" t="s">
        <v>83</v>
      </c>
      <c r="AV156" s="14" t="s">
        <v>83</v>
      </c>
      <c r="AW156" s="14" t="s">
        <v>30</v>
      </c>
      <c r="AX156" s="14" t="s">
        <v>73</v>
      </c>
      <c r="AY156" s="254" t="s">
        <v>129</v>
      </c>
    </row>
    <row r="157" s="13" customFormat="1">
      <c r="A157" s="13"/>
      <c r="B157" s="233"/>
      <c r="C157" s="234"/>
      <c r="D157" s="235" t="s">
        <v>144</v>
      </c>
      <c r="E157" s="236" t="s">
        <v>1</v>
      </c>
      <c r="F157" s="237" t="s">
        <v>186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144</v>
      </c>
      <c r="AU157" s="243" t="s">
        <v>83</v>
      </c>
      <c r="AV157" s="13" t="s">
        <v>81</v>
      </c>
      <c r="AW157" s="13" t="s">
        <v>30</v>
      </c>
      <c r="AX157" s="13" t="s">
        <v>73</v>
      </c>
      <c r="AY157" s="243" t="s">
        <v>129</v>
      </c>
    </row>
    <row r="158" s="14" customFormat="1">
      <c r="A158" s="14"/>
      <c r="B158" s="244"/>
      <c r="C158" s="245"/>
      <c r="D158" s="235" t="s">
        <v>144</v>
      </c>
      <c r="E158" s="246" t="s">
        <v>1</v>
      </c>
      <c r="F158" s="247" t="s">
        <v>505</v>
      </c>
      <c r="G158" s="245"/>
      <c r="H158" s="248">
        <v>-27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144</v>
      </c>
      <c r="AU158" s="254" t="s">
        <v>83</v>
      </c>
      <c r="AV158" s="14" t="s">
        <v>83</v>
      </c>
      <c r="AW158" s="14" t="s">
        <v>30</v>
      </c>
      <c r="AX158" s="14" t="s">
        <v>73</v>
      </c>
      <c r="AY158" s="254" t="s">
        <v>129</v>
      </c>
    </row>
    <row r="159" s="15" customFormat="1">
      <c r="A159" s="15"/>
      <c r="B159" s="255"/>
      <c r="C159" s="256"/>
      <c r="D159" s="235" t="s">
        <v>144</v>
      </c>
      <c r="E159" s="257" t="s">
        <v>1</v>
      </c>
      <c r="F159" s="258" t="s">
        <v>149</v>
      </c>
      <c r="G159" s="256"/>
      <c r="H159" s="259">
        <v>19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144</v>
      </c>
      <c r="AU159" s="265" t="s">
        <v>83</v>
      </c>
      <c r="AV159" s="15" t="s">
        <v>135</v>
      </c>
      <c r="AW159" s="15" t="s">
        <v>30</v>
      </c>
      <c r="AX159" s="15" t="s">
        <v>81</v>
      </c>
      <c r="AY159" s="265" t="s">
        <v>129</v>
      </c>
    </row>
    <row r="160" s="2" customFormat="1" ht="33" customHeight="1">
      <c r="A160" s="38"/>
      <c r="B160" s="39"/>
      <c r="C160" s="219" t="s">
        <v>188</v>
      </c>
      <c r="D160" s="219" t="s">
        <v>131</v>
      </c>
      <c r="E160" s="220" t="s">
        <v>189</v>
      </c>
      <c r="F160" s="221" t="s">
        <v>190</v>
      </c>
      <c r="G160" s="222" t="s">
        <v>191</v>
      </c>
      <c r="H160" s="223">
        <v>30.399999999999999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135</v>
      </c>
      <c r="AT160" s="231" t="s">
        <v>131</v>
      </c>
      <c r="AU160" s="231" t="s">
        <v>83</v>
      </c>
      <c r="AY160" s="17" t="s">
        <v>129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135</v>
      </c>
      <c r="BM160" s="231" t="s">
        <v>192</v>
      </c>
    </row>
    <row r="161" s="14" customFormat="1">
      <c r="A161" s="14"/>
      <c r="B161" s="244"/>
      <c r="C161" s="245"/>
      <c r="D161" s="235" t="s">
        <v>144</v>
      </c>
      <c r="E161" s="246" t="s">
        <v>1</v>
      </c>
      <c r="F161" s="247" t="s">
        <v>506</v>
      </c>
      <c r="G161" s="245"/>
      <c r="H161" s="248">
        <v>30.399999999999999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144</v>
      </c>
      <c r="AU161" s="254" t="s">
        <v>83</v>
      </c>
      <c r="AV161" s="14" t="s">
        <v>83</v>
      </c>
      <c r="AW161" s="14" t="s">
        <v>30</v>
      </c>
      <c r="AX161" s="14" t="s">
        <v>81</v>
      </c>
      <c r="AY161" s="254" t="s">
        <v>129</v>
      </c>
    </row>
    <row r="162" s="2" customFormat="1" ht="24.15" customHeight="1">
      <c r="A162" s="38"/>
      <c r="B162" s="39"/>
      <c r="C162" s="219" t="s">
        <v>8</v>
      </c>
      <c r="D162" s="219" t="s">
        <v>131</v>
      </c>
      <c r="E162" s="220" t="s">
        <v>194</v>
      </c>
      <c r="F162" s="221" t="s">
        <v>195</v>
      </c>
      <c r="G162" s="222" t="s">
        <v>134</v>
      </c>
      <c r="H162" s="223">
        <v>411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135</v>
      </c>
      <c r="AT162" s="231" t="s">
        <v>131</v>
      </c>
      <c r="AU162" s="231" t="s">
        <v>83</v>
      </c>
      <c r="AY162" s="17" t="s">
        <v>129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135</v>
      </c>
      <c r="BM162" s="231" t="s">
        <v>196</v>
      </c>
    </row>
    <row r="163" s="12" customFormat="1" ht="22.8" customHeight="1">
      <c r="A163" s="12"/>
      <c r="B163" s="203"/>
      <c r="C163" s="204"/>
      <c r="D163" s="205" t="s">
        <v>72</v>
      </c>
      <c r="E163" s="217" t="s">
        <v>507</v>
      </c>
      <c r="F163" s="217" t="s">
        <v>508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SUM(P164:P168)</f>
        <v>0</v>
      </c>
      <c r="Q163" s="211"/>
      <c r="R163" s="212">
        <f>SUM(R164:R168)</f>
        <v>7.1280000000000001</v>
      </c>
      <c r="S163" s="211"/>
      <c r="T163" s="213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81</v>
      </c>
      <c r="AT163" s="215" t="s">
        <v>72</v>
      </c>
      <c r="AU163" s="215" t="s">
        <v>81</v>
      </c>
      <c r="AY163" s="214" t="s">
        <v>129</v>
      </c>
      <c r="BK163" s="216">
        <f>SUM(BK164:BK168)</f>
        <v>0</v>
      </c>
    </row>
    <row r="164" s="2" customFormat="1" ht="37.8" customHeight="1">
      <c r="A164" s="38"/>
      <c r="B164" s="39"/>
      <c r="C164" s="219" t="s">
        <v>198</v>
      </c>
      <c r="D164" s="219" t="s">
        <v>131</v>
      </c>
      <c r="E164" s="220" t="s">
        <v>509</v>
      </c>
      <c r="F164" s="221" t="s">
        <v>510</v>
      </c>
      <c r="G164" s="222" t="s">
        <v>134</v>
      </c>
      <c r="H164" s="223">
        <v>36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38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135</v>
      </c>
      <c r="AT164" s="231" t="s">
        <v>131</v>
      </c>
      <c r="AU164" s="231" t="s">
        <v>83</v>
      </c>
      <c r="AY164" s="17" t="s">
        <v>129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81</v>
      </c>
      <c r="BK164" s="232">
        <f>ROUND(I164*H164,2)</f>
        <v>0</v>
      </c>
      <c r="BL164" s="17" t="s">
        <v>135</v>
      </c>
      <c r="BM164" s="231" t="s">
        <v>511</v>
      </c>
    </row>
    <row r="165" s="2" customFormat="1" ht="24.15" customHeight="1">
      <c r="A165" s="38"/>
      <c r="B165" s="39"/>
      <c r="C165" s="219" t="s">
        <v>204</v>
      </c>
      <c r="D165" s="219" t="s">
        <v>131</v>
      </c>
      <c r="E165" s="220" t="s">
        <v>512</v>
      </c>
      <c r="F165" s="221" t="s">
        <v>513</v>
      </c>
      <c r="G165" s="222" t="s">
        <v>134</v>
      </c>
      <c r="H165" s="223">
        <v>36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135</v>
      </c>
      <c r="AT165" s="231" t="s">
        <v>131</v>
      </c>
      <c r="AU165" s="231" t="s">
        <v>83</v>
      </c>
      <c r="AY165" s="17" t="s">
        <v>129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81</v>
      </c>
      <c r="BK165" s="232">
        <f>ROUND(I165*H165,2)</f>
        <v>0</v>
      </c>
      <c r="BL165" s="17" t="s">
        <v>135</v>
      </c>
      <c r="BM165" s="231" t="s">
        <v>514</v>
      </c>
    </row>
    <row r="166" s="2" customFormat="1" ht="16.5" customHeight="1">
      <c r="A166" s="38"/>
      <c r="B166" s="39"/>
      <c r="C166" s="266" t="s">
        <v>208</v>
      </c>
      <c r="D166" s="266" t="s">
        <v>215</v>
      </c>
      <c r="E166" s="267" t="s">
        <v>515</v>
      </c>
      <c r="F166" s="268" t="s">
        <v>516</v>
      </c>
      <c r="G166" s="269" t="s">
        <v>191</v>
      </c>
      <c r="H166" s="270">
        <v>7.1280000000000001</v>
      </c>
      <c r="I166" s="271"/>
      <c r="J166" s="272">
        <f>ROUND(I166*H166,2)</f>
        <v>0</v>
      </c>
      <c r="K166" s="273"/>
      <c r="L166" s="274"/>
      <c r="M166" s="275" t="s">
        <v>1</v>
      </c>
      <c r="N166" s="276" t="s">
        <v>38</v>
      </c>
      <c r="O166" s="91"/>
      <c r="P166" s="229">
        <f>O166*H166</f>
        <v>0</v>
      </c>
      <c r="Q166" s="229">
        <v>1</v>
      </c>
      <c r="R166" s="229">
        <f>Q166*H166</f>
        <v>7.1280000000000001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168</v>
      </c>
      <c r="AT166" s="231" t="s">
        <v>215</v>
      </c>
      <c r="AU166" s="231" t="s">
        <v>83</v>
      </c>
      <c r="AY166" s="17" t="s">
        <v>129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135</v>
      </c>
      <c r="BM166" s="231" t="s">
        <v>517</v>
      </c>
    </row>
    <row r="167" s="14" customFormat="1">
      <c r="A167" s="14"/>
      <c r="B167" s="244"/>
      <c r="C167" s="245"/>
      <c r="D167" s="235" t="s">
        <v>144</v>
      </c>
      <c r="E167" s="246" t="s">
        <v>1</v>
      </c>
      <c r="F167" s="247" t="s">
        <v>518</v>
      </c>
      <c r="G167" s="245"/>
      <c r="H167" s="248">
        <v>7.1280000000000001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144</v>
      </c>
      <c r="AU167" s="254" t="s">
        <v>83</v>
      </c>
      <c r="AV167" s="14" t="s">
        <v>83</v>
      </c>
      <c r="AW167" s="14" t="s">
        <v>30</v>
      </c>
      <c r="AX167" s="14" t="s">
        <v>81</v>
      </c>
      <c r="AY167" s="254" t="s">
        <v>129</v>
      </c>
    </row>
    <row r="168" s="2" customFormat="1" ht="24.15" customHeight="1">
      <c r="A168" s="38"/>
      <c r="B168" s="39"/>
      <c r="C168" s="219" t="s">
        <v>214</v>
      </c>
      <c r="D168" s="219" t="s">
        <v>131</v>
      </c>
      <c r="E168" s="220" t="s">
        <v>519</v>
      </c>
      <c r="F168" s="221" t="s">
        <v>520</v>
      </c>
      <c r="G168" s="222" t="s">
        <v>134</v>
      </c>
      <c r="H168" s="223">
        <v>36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135</v>
      </c>
      <c r="AT168" s="231" t="s">
        <v>131</v>
      </c>
      <c r="AU168" s="231" t="s">
        <v>83</v>
      </c>
      <c r="AY168" s="17" t="s">
        <v>129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81</v>
      </c>
      <c r="BK168" s="232">
        <f>ROUND(I168*H168,2)</f>
        <v>0</v>
      </c>
      <c r="BL168" s="17" t="s">
        <v>135</v>
      </c>
      <c r="BM168" s="231" t="s">
        <v>521</v>
      </c>
    </row>
    <row r="169" s="12" customFormat="1" ht="22.8" customHeight="1">
      <c r="A169" s="12"/>
      <c r="B169" s="203"/>
      <c r="C169" s="204"/>
      <c r="D169" s="205" t="s">
        <v>72</v>
      </c>
      <c r="E169" s="217" t="s">
        <v>155</v>
      </c>
      <c r="F169" s="217" t="s">
        <v>197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SUM(P170:P179)</f>
        <v>0</v>
      </c>
      <c r="Q169" s="211"/>
      <c r="R169" s="212">
        <f>SUM(R170:R179)</f>
        <v>6.4228899999999998</v>
      </c>
      <c r="S169" s="211"/>
      <c r="T169" s="213">
        <f>SUM(T170:T179)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81</v>
      </c>
      <c r="AT169" s="215" t="s">
        <v>72</v>
      </c>
      <c r="AU169" s="215" t="s">
        <v>81</v>
      </c>
      <c r="AY169" s="214" t="s">
        <v>129</v>
      </c>
      <c r="BK169" s="216">
        <f>SUM(BK170:BK179)</f>
        <v>0</v>
      </c>
    </row>
    <row r="170" s="2" customFormat="1" ht="21.75" customHeight="1">
      <c r="A170" s="38"/>
      <c r="B170" s="39"/>
      <c r="C170" s="219" t="s">
        <v>185</v>
      </c>
      <c r="D170" s="219" t="s">
        <v>131</v>
      </c>
      <c r="E170" s="220" t="s">
        <v>199</v>
      </c>
      <c r="F170" s="221" t="s">
        <v>200</v>
      </c>
      <c r="G170" s="222" t="s">
        <v>134</v>
      </c>
      <c r="H170" s="223">
        <v>68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135</v>
      </c>
      <c r="AT170" s="231" t="s">
        <v>131</v>
      </c>
      <c r="AU170" s="231" t="s">
        <v>83</v>
      </c>
      <c r="AY170" s="17" t="s">
        <v>129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81</v>
      </c>
      <c r="BK170" s="232">
        <f>ROUND(I170*H170,2)</f>
        <v>0</v>
      </c>
      <c r="BL170" s="17" t="s">
        <v>135</v>
      </c>
      <c r="BM170" s="231" t="s">
        <v>201</v>
      </c>
    </row>
    <row r="171" s="13" customFormat="1">
      <c r="A171" s="13"/>
      <c r="B171" s="233"/>
      <c r="C171" s="234"/>
      <c r="D171" s="235" t="s">
        <v>144</v>
      </c>
      <c r="E171" s="236" t="s">
        <v>1</v>
      </c>
      <c r="F171" s="237" t="s">
        <v>202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144</v>
      </c>
      <c r="AU171" s="243" t="s">
        <v>83</v>
      </c>
      <c r="AV171" s="13" t="s">
        <v>81</v>
      </c>
      <c r="AW171" s="13" t="s">
        <v>30</v>
      </c>
      <c r="AX171" s="13" t="s">
        <v>73</v>
      </c>
      <c r="AY171" s="243" t="s">
        <v>129</v>
      </c>
    </row>
    <row r="172" s="14" customFormat="1">
      <c r="A172" s="14"/>
      <c r="B172" s="244"/>
      <c r="C172" s="245"/>
      <c r="D172" s="235" t="s">
        <v>144</v>
      </c>
      <c r="E172" s="246" t="s">
        <v>1</v>
      </c>
      <c r="F172" s="247" t="s">
        <v>522</v>
      </c>
      <c r="G172" s="245"/>
      <c r="H172" s="248">
        <v>68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144</v>
      </c>
      <c r="AU172" s="254" t="s">
        <v>83</v>
      </c>
      <c r="AV172" s="14" t="s">
        <v>83</v>
      </c>
      <c r="AW172" s="14" t="s">
        <v>30</v>
      </c>
      <c r="AX172" s="14" t="s">
        <v>81</v>
      </c>
      <c r="AY172" s="254" t="s">
        <v>129</v>
      </c>
    </row>
    <row r="173" s="2" customFormat="1" ht="16.5" customHeight="1">
      <c r="A173" s="38"/>
      <c r="B173" s="39"/>
      <c r="C173" s="219" t="s">
        <v>148</v>
      </c>
      <c r="D173" s="219" t="s">
        <v>131</v>
      </c>
      <c r="E173" s="220" t="s">
        <v>205</v>
      </c>
      <c r="F173" s="221" t="s">
        <v>206</v>
      </c>
      <c r="G173" s="222" t="s">
        <v>171</v>
      </c>
      <c r="H173" s="223">
        <v>27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135</v>
      </c>
      <c r="AT173" s="231" t="s">
        <v>131</v>
      </c>
      <c r="AU173" s="231" t="s">
        <v>83</v>
      </c>
      <c r="AY173" s="17" t="s">
        <v>129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81</v>
      </c>
      <c r="BK173" s="232">
        <f>ROUND(I173*H173,2)</f>
        <v>0</v>
      </c>
      <c r="BL173" s="17" t="s">
        <v>135</v>
      </c>
      <c r="BM173" s="231" t="s">
        <v>207</v>
      </c>
    </row>
    <row r="174" s="2" customFormat="1" ht="24.15" customHeight="1">
      <c r="A174" s="38"/>
      <c r="B174" s="39"/>
      <c r="C174" s="219" t="s">
        <v>154</v>
      </c>
      <c r="D174" s="219" t="s">
        <v>131</v>
      </c>
      <c r="E174" s="220" t="s">
        <v>209</v>
      </c>
      <c r="F174" s="221" t="s">
        <v>210</v>
      </c>
      <c r="G174" s="222" t="s">
        <v>134</v>
      </c>
      <c r="H174" s="223">
        <v>40.5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0.11162</v>
      </c>
      <c r="R174" s="229">
        <f>Q174*H174</f>
        <v>4.5206099999999996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135</v>
      </c>
      <c r="AT174" s="231" t="s">
        <v>131</v>
      </c>
      <c r="AU174" s="231" t="s">
        <v>83</v>
      </c>
      <c r="AY174" s="17" t="s">
        <v>129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81</v>
      </c>
      <c r="BK174" s="232">
        <f>ROUND(I174*H174,2)</f>
        <v>0</v>
      </c>
      <c r="BL174" s="17" t="s">
        <v>135</v>
      </c>
      <c r="BM174" s="231" t="s">
        <v>211</v>
      </c>
    </row>
    <row r="175" s="13" customFormat="1">
      <c r="A175" s="13"/>
      <c r="B175" s="233"/>
      <c r="C175" s="234"/>
      <c r="D175" s="235" t="s">
        <v>144</v>
      </c>
      <c r="E175" s="236" t="s">
        <v>1</v>
      </c>
      <c r="F175" s="237" t="s">
        <v>212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144</v>
      </c>
      <c r="AU175" s="243" t="s">
        <v>83</v>
      </c>
      <c r="AV175" s="13" t="s">
        <v>81</v>
      </c>
      <c r="AW175" s="13" t="s">
        <v>30</v>
      </c>
      <c r="AX175" s="13" t="s">
        <v>73</v>
      </c>
      <c r="AY175" s="243" t="s">
        <v>129</v>
      </c>
    </row>
    <row r="176" s="14" customFormat="1">
      <c r="A176" s="14"/>
      <c r="B176" s="244"/>
      <c r="C176" s="245"/>
      <c r="D176" s="235" t="s">
        <v>144</v>
      </c>
      <c r="E176" s="246" t="s">
        <v>1</v>
      </c>
      <c r="F176" s="247" t="s">
        <v>523</v>
      </c>
      <c r="G176" s="245"/>
      <c r="H176" s="248">
        <v>40.5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144</v>
      </c>
      <c r="AU176" s="254" t="s">
        <v>83</v>
      </c>
      <c r="AV176" s="14" t="s">
        <v>83</v>
      </c>
      <c r="AW176" s="14" t="s">
        <v>30</v>
      </c>
      <c r="AX176" s="14" t="s">
        <v>81</v>
      </c>
      <c r="AY176" s="254" t="s">
        <v>129</v>
      </c>
    </row>
    <row r="177" s="2" customFormat="1" ht="16.5" customHeight="1">
      <c r="A177" s="38"/>
      <c r="B177" s="39"/>
      <c r="C177" s="266" t="s">
        <v>234</v>
      </c>
      <c r="D177" s="266" t="s">
        <v>215</v>
      </c>
      <c r="E177" s="267" t="s">
        <v>216</v>
      </c>
      <c r="F177" s="268" t="s">
        <v>217</v>
      </c>
      <c r="G177" s="269" t="s">
        <v>134</v>
      </c>
      <c r="H177" s="270">
        <v>12.515000000000001</v>
      </c>
      <c r="I177" s="271"/>
      <c r="J177" s="272">
        <f>ROUND(I177*H177,2)</f>
        <v>0</v>
      </c>
      <c r="K177" s="273"/>
      <c r="L177" s="274"/>
      <c r="M177" s="275" t="s">
        <v>1</v>
      </c>
      <c r="N177" s="276" t="s">
        <v>38</v>
      </c>
      <c r="O177" s="91"/>
      <c r="P177" s="229">
        <f>O177*H177</f>
        <v>0</v>
      </c>
      <c r="Q177" s="229">
        <v>0.152</v>
      </c>
      <c r="R177" s="229">
        <f>Q177*H177</f>
        <v>1.90228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168</v>
      </c>
      <c r="AT177" s="231" t="s">
        <v>215</v>
      </c>
      <c r="AU177" s="231" t="s">
        <v>83</v>
      </c>
      <c r="AY177" s="17" t="s">
        <v>129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135</v>
      </c>
      <c r="BM177" s="231" t="s">
        <v>218</v>
      </c>
    </row>
    <row r="178" s="13" customFormat="1">
      <c r="A178" s="13"/>
      <c r="B178" s="233"/>
      <c r="C178" s="234"/>
      <c r="D178" s="235" t="s">
        <v>144</v>
      </c>
      <c r="E178" s="236" t="s">
        <v>1</v>
      </c>
      <c r="F178" s="237" t="s">
        <v>212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144</v>
      </c>
      <c r="AU178" s="243" t="s">
        <v>83</v>
      </c>
      <c r="AV178" s="13" t="s">
        <v>81</v>
      </c>
      <c r="AW178" s="13" t="s">
        <v>30</v>
      </c>
      <c r="AX178" s="13" t="s">
        <v>73</v>
      </c>
      <c r="AY178" s="243" t="s">
        <v>129</v>
      </c>
    </row>
    <row r="179" s="14" customFormat="1">
      <c r="A179" s="14"/>
      <c r="B179" s="244"/>
      <c r="C179" s="245"/>
      <c r="D179" s="235" t="s">
        <v>144</v>
      </c>
      <c r="E179" s="246" t="s">
        <v>1</v>
      </c>
      <c r="F179" s="247" t="s">
        <v>524</v>
      </c>
      <c r="G179" s="245"/>
      <c r="H179" s="248">
        <v>12.515000000000001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144</v>
      </c>
      <c r="AU179" s="254" t="s">
        <v>83</v>
      </c>
      <c r="AV179" s="14" t="s">
        <v>83</v>
      </c>
      <c r="AW179" s="14" t="s">
        <v>30</v>
      </c>
      <c r="AX179" s="14" t="s">
        <v>81</v>
      </c>
      <c r="AY179" s="254" t="s">
        <v>129</v>
      </c>
    </row>
    <row r="180" s="12" customFormat="1" ht="22.8" customHeight="1">
      <c r="A180" s="12"/>
      <c r="B180" s="203"/>
      <c r="C180" s="204"/>
      <c r="D180" s="205" t="s">
        <v>72</v>
      </c>
      <c r="E180" s="217" t="s">
        <v>220</v>
      </c>
      <c r="F180" s="217" t="s">
        <v>221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SUM(P181:P186)</f>
        <v>0</v>
      </c>
      <c r="Q180" s="211"/>
      <c r="R180" s="212">
        <f>SUM(R181:R186)</f>
        <v>48.729569999999995</v>
      </c>
      <c r="S180" s="211"/>
      <c r="T180" s="213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81</v>
      </c>
      <c r="AT180" s="215" t="s">
        <v>72</v>
      </c>
      <c r="AU180" s="215" t="s">
        <v>81</v>
      </c>
      <c r="AY180" s="214" t="s">
        <v>129</v>
      </c>
      <c r="BK180" s="216">
        <f>SUM(BK181:BK186)</f>
        <v>0</v>
      </c>
    </row>
    <row r="181" s="2" customFormat="1" ht="21.75" customHeight="1">
      <c r="A181" s="38"/>
      <c r="B181" s="39"/>
      <c r="C181" s="219" t="s">
        <v>7</v>
      </c>
      <c r="D181" s="219" t="s">
        <v>131</v>
      </c>
      <c r="E181" s="220" t="s">
        <v>222</v>
      </c>
      <c r="F181" s="221" t="s">
        <v>223</v>
      </c>
      <c r="G181" s="222" t="s">
        <v>134</v>
      </c>
      <c r="H181" s="223">
        <v>237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135</v>
      </c>
      <c r="AT181" s="231" t="s">
        <v>131</v>
      </c>
      <c r="AU181" s="231" t="s">
        <v>83</v>
      </c>
      <c r="AY181" s="17" t="s">
        <v>129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135</v>
      </c>
      <c r="BM181" s="231" t="s">
        <v>224</v>
      </c>
    </row>
    <row r="182" s="13" customFormat="1">
      <c r="A182" s="13"/>
      <c r="B182" s="233"/>
      <c r="C182" s="234"/>
      <c r="D182" s="235" t="s">
        <v>144</v>
      </c>
      <c r="E182" s="236" t="s">
        <v>1</v>
      </c>
      <c r="F182" s="237" t="s">
        <v>225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144</v>
      </c>
      <c r="AU182" s="243" t="s">
        <v>83</v>
      </c>
      <c r="AV182" s="13" t="s">
        <v>81</v>
      </c>
      <c r="AW182" s="13" t="s">
        <v>30</v>
      </c>
      <c r="AX182" s="13" t="s">
        <v>73</v>
      </c>
      <c r="AY182" s="243" t="s">
        <v>129</v>
      </c>
    </row>
    <row r="183" s="14" customFormat="1">
      <c r="A183" s="14"/>
      <c r="B183" s="244"/>
      <c r="C183" s="245"/>
      <c r="D183" s="235" t="s">
        <v>144</v>
      </c>
      <c r="E183" s="246" t="s">
        <v>1</v>
      </c>
      <c r="F183" s="247" t="s">
        <v>525</v>
      </c>
      <c r="G183" s="245"/>
      <c r="H183" s="248">
        <v>237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144</v>
      </c>
      <c r="AU183" s="254" t="s">
        <v>83</v>
      </c>
      <c r="AV183" s="14" t="s">
        <v>83</v>
      </c>
      <c r="AW183" s="14" t="s">
        <v>30</v>
      </c>
      <c r="AX183" s="14" t="s">
        <v>81</v>
      </c>
      <c r="AY183" s="254" t="s">
        <v>129</v>
      </c>
    </row>
    <row r="184" s="2" customFormat="1" ht="33" customHeight="1">
      <c r="A184" s="38"/>
      <c r="B184" s="39"/>
      <c r="C184" s="219" t="s">
        <v>243</v>
      </c>
      <c r="D184" s="219" t="s">
        <v>131</v>
      </c>
      <c r="E184" s="220" t="s">
        <v>526</v>
      </c>
      <c r="F184" s="221" t="s">
        <v>527</v>
      </c>
      <c r="G184" s="222" t="s">
        <v>134</v>
      </c>
      <c r="H184" s="223">
        <v>237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0.089219999999999994</v>
      </c>
      <c r="R184" s="229">
        <f>Q184*H184</f>
        <v>21.145139999999998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135</v>
      </c>
      <c r="AT184" s="231" t="s">
        <v>131</v>
      </c>
      <c r="AU184" s="231" t="s">
        <v>83</v>
      </c>
      <c r="AY184" s="17" t="s">
        <v>129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81</v>
      </c>
      <c r="BK184" s="232">
        <f>ROUND(I184*H184,2)</f>
        <v>0</v>
      </c>
      <c r="BL184" s="17" t="s">
        <v>135</v>
      </c>
      <c r="BM184" s="231" t="s">
        <v>528</v>
      </c>
    </row>
    <row r="185" s="2" customFormat="1" ht="16.5" customHeight="1">
      <c r="A185" s="38"/>
      <c r="B185" s="39"/>
      <c r="C185" s="266" t="s">
        <v>247</v>
      </c>
      <c r="D185" s="266" t="s">
        <v>215</v>
      </c>
      <c r="E185" s="267" t="s">
        <v>230</v>
      </c>
      <c r="F185" s="268" t="s">
        <v>231</v>
      </c>
      <c r="G185" s="269" t="s">
        <v>134</v>
      </c>
      <c r="H185" s="270">
        <v>244.11000000000001</v>
      </c>
      <c r="I185" s="271"/>
      <c r="J185" s="272">
        <f>ROUND(I185*H185,2)</f>
        <v>0</v>
      </c>
      <c r="K185" s="273"/>
      <c r="L185" s="274"/>
      <c r="M185" s="275" t="s">
        <v>1</v>
      </c>
      <c r="N185" s="276" t="s">
        <v>38</v>
      </c>
      <c r="O185" s="91"/>
      <c r="P185" s="229">
        <f>O185*H185</f>
        <v>0</v>
      </c>
      <c r="Q185" s="229">
        <v>0.113</v>
      </c>
      <c r="R185" s="229">
        <f>Q185*H185</f>
        <v>27.584430000000001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168</v>
      </c>
      <c r="AT185" s="231" t="s">
        <v>215</v>
      </c>
      <c r="AU185" s="231" t="s">
        <v>83</v>
      </c>
      <c r="AY185" s="17" t="s">
        <v>129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81</v>
      </c>
      <c r="BK185" s="232">
        <f>ROUND(I185*H185,2)</f>
        <v>0</v>
      </c>
      <c r="BL185" s="17" t="s">
        <v>135</v>
      </c>
      <c r="BM185" s="231" t="s">
        <v>232</v>
      </c>
    </row>
    <row r="186" s="14" customFormat="1">
      <c r="A186" s="14"/>
      <c r="B186" s="244"/>
      <c r="C186" s="245"/>
      <c r="D186" s="235" t="s">
        <v>144</v>
      </c>
      <c r="E186" s="246" t="s">
        <v>1</v>
      </c>
      <c r="F186" s="247" t="s">
        <v>529</v>
      </c>
      <c r="G186" s="245"/>
      <c r="H186" s="248">
        <v>244.11000000000001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144</v>
      </c>
      <c r="AU186" s="254" t="s">
        <v>83</v>
      </c>
      <c r="AV186" s="14" t="s">
        <v>83</v>
      </c>
      <c r="AW186" s="14" t="s">
        <v>30</v>
      </c>
      <c r="AX186" s="14" t="s">
        <v>81</v>
      </c>
      <c r="AY186" s="254" t="s">
        <v>129</v>
      </c>
    </row>
    <row r="187" s="12" customFormat="1" ht="22.8" customHeight="1">
      <c r="A187" s="12"/>
      <c r="B187" s="203"/>
      <c r="C187" s="204"/>
      <c r="D187" s="205" t="s">
        <v>72</v>
      </c>
      <c r="E187" s="217" t="s">
        <v>239</v>
      </c>
      <c r="F187" s="217" t="s">
        <v>240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SUM(P188:P198)</f>
        <v>0</v>
      </c>
      <c r="Q187" s="211"/>
      <c r="R187" s="212">
        <f>SUM(R188:R198)</f>
        <v>69.48487999999999</v>
      </c>
      <c r="S187" s="211"/>
      <c r="T187" s="213">
        <f>SUM(T188:T198)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81</v>
      </c>
      <c r="AT187" s="215" t="s">
        <v>72</v>
      </c>
      <c r="AU187" s="215" t="s">
        <v>81</v>
      </c>
      <c r="AY187" s="214" t="s">
        <v>129</v>
      </c>
      <c r="BK187" s="216">
        <f>SUM(BK188:BK198)</f>
        <v>0</v>
      </c>
    </row>
    <row r="188" s="2" customFormat="1" ht="21.75" customHeight="1">
      <c r="A188" s="38"/>
      <c r="B188" s="39"/>
      <c r="C188" s="219" t="s">
        <v>249</v>
      </c>
      <c r="D188" s="219" t="s">
        <v>131</v>
      </c>
      <c r="E188" s="220" t="s">
        <v>222</v>
      </c>
      <c r="F188" s="221" t="s">
        <v>223</v>
      </c>
      <c r="G188" s="222" t="s">
        <v>134</v>
      </c>
      <c r="H188" s="223">
        <v>106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135</v>
      </c>
      <c r="AT188" s="231" t="s">
        <v>131</v>
      </c>
      <c r="AU188" s="231" t="s">
        <v>83</v>
      </c>
      <c r="AY188" s="17" t="s">
        <v>129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135</v>
      </c>
      <c r="BM188" s="231" t="s">
        <v>241</v>
      </c>
    </row>
    <row r="189" s="13" customFormat="1">
      <c r="A189" s="13"/>
      <c r="B189" s="233"/>
      <c r="C189" s="234"/>
      <c r="D189" s="235" t="s">
        <v>144</v>
      </c>
      <c r="E189" s="236" t="s">
        <v>1</v>
      </c>
      <c r="F189" s="237" t="s">
        <v>225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144</v>
      </c>
      <c r="AU189" s="243" t="s">
        <v>83</v>
      </c>
      <c r="AV189" s="13" t="s">
        <v>81</v>
      </c>
      <c r="AW189" s="13" t="s">
        <v>30</v>
      </c>
      <c r="AX189" s="13" t="s">
        <v>73</v>
      </c>
      <c r="AY189" s="243" t="s">
        <v>129</v>
      </c>
    </row>
    <row r="190" s="14" customFormat="1">
      <c r="A190" s="14"/>
      <c r="B190" s="244"/>
      <c r="C190" s="245"/>
      <c r="D190" s="235" t="s">
        <v>144</v>
      </c>
      <c r="E190" s="246" t="s">
        <v>1</v>
      </c>
      <c r="F190" s="247" t="s">
        <v>530</v>
      </c>
      <c r="G190" s="245"/>
      <c r="H190" s="248">
        <v>106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144</v>
      </c>
      <c r="AU190" s="254" t="s">
        <v>83</v>
      </c>
      <c r="AV190" s="14" t="s">
        <v>83</v>
      </c>
      <c r="AW190" s="14" t="s">
        <v>30</v>
      </c>
      <c r="AX190" s="14" t="s">
        <v>81</v>
      </c>
      <c r="AY190" s="254" t="s">
        <v>129</v>
      </c>
    </row>
    <row r="191" s="2" customFormat="1" ht="24.15" customHeight="1">
      <c r="A191" s="38"/>
      <c r="B191" s="39"/>
      <c r="C191" s="219" t="s">
        <v>252</v>
      </c>
      <c r="D191" s="219" t="s">
        <v>131</v>
      </c>
      <c r="E191" s="220" t="s">
        <v>244</v>
      </c>
      <c r="F191" s="221" t="s">
        <v>245</v>
      </c>
      <c r="G191" s="222" t="s">
        <v>134</v>
      </c>
      <c r="H191" s="223">
        <v>106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0.38313999999999998</v>
      </c>
      <c r="R191" s="229">
        <f>Q191*H191</f>
        <v>40.612839999999998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135</v>
      </c>
      <c r="AT191" s="231" t="s">
        <v>131</v>
      </c>
      <c r="AU191" s="231" t="s">
        <v>83</v>
      </c>
      <c r="AY191" s="17" t="s">
        <v>129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81</v>
      </c>
      <c r="BK191" s="232">
        <f>ROUND(I191*H191,2)</f>
        <v>0</v>
      </c>
      <c r="BL191" s="17" t="s">
        <v>135</v>
      </c>
      <c r="BM191" s="231" t="s">
        <v>246</v>
      </c>
    </row>
    <row r="192" s="2" customFormat="1" ht="33" customHeight="1">
      <c r="A192" s="38"/>
      <c r="B192" s="39"/>
      <c r="C192" s="219" t="s">
        <v>257</v>
      </c>
      <c r="D192" s="219" t="s">
        <v>131</v>
      </c>
      <c r="E192" s="220" t="s">
        <v>531</v>
      </c>
      <c r="F192" s="221" t="s">
        <v>532</v>
      </c>
      <c r="G192" s="222" t="s">
        <v>134</v>
      </c>
      <c r="H192" s="223">
        <v>106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0.11162</v>
      </c>
      <c r="R192" s="229">
        <f>Q192*H192</f>
        <v>11.831719999999999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135</v>
      </c>
      <c r="AT192" s="231" t="s">
        <v>131</v>
      </c>
      <c r="AU192" s="231" t="s">
        <v>83</v>
      </c>
      <c r="AY192" s="17" t="s">
        <v>129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81</v>
      </c>
      <c r="BK192" s="232">
        <f>ROUND(I192*H192,2)</f>
        <v>0</v>
      </c>
      <c r="BL192" s="17" t="s">
        <v>135</v>
      </c>
      <c r="BM192" s="231" t="s">
        <v>533</v>
      </c>
    </row>
    <row r="193" s="2" customFormat="1" ht="16.5" customHeight="1">
      <c r="A193" s="38"/>
      <c r="B193" s="39"/>
      <c r="C193" s="266" t="s">
        <v>263</v>
      </c>
      <c r="D193" s="266" t="s">
        <v>215</v>
      </c>
      <c r="E193" s="267" t="s">
        <v>216</v>
      </c>
      <c r="F193" s="268" t="s">
        <v>217</v>
      </c>
      <c r="G193" s="269" t="s">
        <v>134</v>
      </c>
      <c r="H193" s="270">
        <v>86.519999999999996</v>
      </c>
      <c r="I193" s="271"/>
      <c r="J193" s="272">
        <f>ROUND(I193*H193,2)</f>
        <v>0</v>
      </c>
      <c r="K193" s="273"/>
      <c r="L193" s="274"/>
      <c r="M193" s="275" t="s">
        <v>1</v>
      </c>
      <c r="N193" s="276" t="s">
        <v>38</v>
      </c>
      <c r="O193" s="91"/>
      <c r="P193" s="229">
        <f>O193*H193</f>
        <v>0</v>
      </c>
      <c r="Q193" s="229">
        <v>0.152</v>
      </c>
      <c r="R193" s="229">
        <f>Q193*H193</f>
        <v>13.151039999999998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168</v>
      </c>
      <c r="AT193" s="231" t="s">
        <v>215</v>
      </c>
      <c r="AU193" s="231" t="s">
        <v>83</v>
      </c>
      <c r="AY193" s="17" t="s">
        <v>129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81</v>
      </c>
      <c r="BK193" s="232">
        <f>ROUND(I193*H193,2)</f>
        <v>0</v>
      </c>
      <c r="BL193" s="17" t="s">
        <v>135</v>
      </c>
      <c r="BM193" s="231" t="s">
        <v>250</v>
      </c>
    </row>
    <row r="194" s="14" customFormat="1">
      <c r="A194" s="14"/>
      <c r="B194" s="244"/>
      <c r="C194" s="245"/>
      <c r="D194" s="235" t="s">
        <v>144</v>
      </c>
      <c r="E194" s="246" t="s">
        <v>1</v>
      </c>
      <c r="F194" s="247" t="s">
        <v>233</v>
      </c>
      <c r="G194" s="245"/>
      <c r="H194" s="248">
        <v>86.519999999999996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144</v>
      </c>
      <c r="AU194" s="254" t="s">
        <v>83</v>
      </c>
      <c r="AV194" s="14" t="s">
        <v>83</v>
      </c>
      <c r="AW194" s="14" t="s">
        <v>30</v>
      </c>
      <c r="AX194" s="14" t="s">
        <v>81</v>
      </c>
      <c r="AY194" s="254" t="s">
        <v>129</v>
      </c>
    </row>
    <row r="195" s="2" customFormat="1" ht="16.5" customHeight="1">
      <c r="A195" s="38"/>
      <c r="B195" s="39"/>
      <c r="C195" s="266" t="s">
        <v>203</v>
      </c>
      <c r="D195" s="266" t="s">
        <v>215</v>
      </c>
      <c r="E195" s="267" t="s">
        <v>253</v>
      </c>
      <c r="F195" s="268" t="s">
        <v>254</v>
      </c>
      <c r="G195" s="269" t="s">
        <v>134</v>
      </c>
      <c r="H195" s="270">
        <v>4.1200000000000001</v>
      </c>
      <c r="I195" s="271"/>
      <c r="J195" s="272">
        <f>ROUND(I195*H195,2)</f>
        <v>0</v>
      </c>
      <c r="K195" s="273"/>
      <c r="L195" s="274"/>
      <c r="M195" s="275" t="s">
        <v>1</v>
      </c>
      <c r="N195" s="276" t="s">
        <v>38</v>
      </c>
      <c r="O195" s="91"/>
      <c r="P195" s="229">
        <f>O195*H195</f>
        <v>0</v>
      </c>
      <c r="Q195" s="229">
        <v>0.152</v>
      </c>
      <c r="R195" s="229">
        <f>Q195*H195</f>
        <v>0.62624000000000002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168</v>
      </c>
      <c r="AT195" s="231" t="s">
        <v>215</v>
      </c>
      <c r="AU195" s="231" t="s">
        <v>83</v>
      </c>
      <c r="AY195" s="17" t="s">
        <v>129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81</v>
      </c>
      <c r="BK195" s="232">
        <f>ROUND(I195*H195,2)</f>
        <v>0</v>
      </c>
      <c r="BL195" s="17" t="s">
        <v>135</v>
      </c>
      <c r="BM195" s="231" t="s">
        <v>255</v>
      </c>
    </row>
    <row r="196" s="14" customFormat="1">
      <c r="A196" s="14"/>
      <c r="B196" s="244"/>
      <c r="C196" s="245"/>
      <c r="D196" s="235" t="s">
        <v>144</v>
      </c>
      <c r="E196" s="246" t="s">
        <v>1</v>
      </c>
      <c r="F196" s="247" t="s">
        <v>534</v>
      </c>
      <c r="G196" s="245"/>
      <c r="H196" s="248">
        <v>4.1200000000000001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144</v>
      </c>
      <c r="AU196" s="254" t="s">
        <v>83</v>
      </c>
      <c r="AV196" s="14" t="s">
        <v>83</v>
      </c>
      <c r="AW196" s="14" t="s">
        <v>30</v>
      </c>
      <c r="AX196" s="14" t="s">
        <v>81</v>
      </c>
      <c r="AY196" s="254" t="s">
        <v>129</v>
      </c>
    </row>
    <row r="197" s="2" customFormat="1" ht="24.15" customHeight="1">
      <c r="A197" s="38"/>
      <c r="B197" s="39"/>
      <c r="C197" s="266" t="s">
        <v>271</v>
      </c>
      <c r="D197" s="266" t="s">
        <v>215</v>
      </c>
      <c r="E197" s="267" t="s">
        <v>258</v>
      </c>
      <c r="F197" s="268" t="s">
        <v>259</v>
      </c>
      <c r="G197" s="269" t="s">
        <v>134</v>
      </c>
      <c r="H197" s="270">
        <v>18.539999999999999</v>
      </c>
      <c r="I197" s="271"/>
      <c r="J197" s="272">
        <f>ROUND(I197*H197,2)</f>
        <v>0</v>
      </c>
      <c r="K197" s="273"/>
      <c r="L197" s="274"/>
      <c r="M197" s="275" t="s">
        <v>1</v>
      </c>
      <c r="N197" s="276" t="s">
        <v>38</v>
      </c>
      <c r="O197" s="91"/>
      <c r="P197" s="229">
        <f>O197*H197</f>
        <v>0</v>
      </c>
      <c r="Q197" s="229">
        <v>0.17599999999999999</v>
      </c>
      <c r="R197" s="229">
        <f>Q197*H197</f>
        <v>3.2630399999999997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168</v>
      </c>
      <c r="AT197" s="231" t="s">
        <v>215</v>
      </c>
      <c r="AU197" s="231" t="s">
        <v>83</v>
      </c>
      <c r="AY197" s="17" t="s">
        <v>129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81</v>
      </c>
      <c r="BK197" s="232">
        <f>ROUND(I197*H197,2)</f>
        <v>0</v>
      </c>
      <c r="BL197" s="17" t="s">
        <v>135</v>
      </c>
      <c r="BM197" s="231" t="s">
        <v>260</v>
      </c>
    </row>
    <row r="198" s="14" customFormat="1">
      <c r="A198" s="14"/>
      <c r="B198" s="244"/>
      <c r="C198" s="245"/>
      <c r="D198" s="235" t="s">
        <v>144</v>
      </c>
      <c r="E198" s="246" t="s">
        <v>1</v>
      </c>
      <c r="F198" s="247" t="s">
        <v>535</v>
      </c>
      <c r="G198" s="245"/>
      <c r="H198" s="248">
        <v>18.539999999999999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144</v>
      </c>
      <c r="AU198" s="254" t="s">
        <v>83</v>
      </c>
      <c r="AV198" s="14" t="s">
        <v>83</v>
      </c>
      <c r="AW198" s="14" t="s">
        <v>30</v>
      </c>
      <c r="AX198" s="14" t="s">
        <v>81</v>
      </c>
      <c r="AY198" s="254" t="s">
        <v>129</v>
      </c>
    </row>
    <row r="199" s="12" customFormat="1" ht="22.8" customHeight="1">
      <c r="A199" s="12"/>
      <c r="B199" s="203"/>
      <c r="C199" s="204"/>
      <c r="D199" s="205" t="s">
        <v>72</v>
      </c>
      <c r="E199" s="217" t="s">
        <v>168</v>
      </c>
      <c r="F199" s="217" t="s">
        <v>262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SUM(P200:P215)</f>
        <v>0</v>
      </c>
      <c r="Q199" s="211"/>
      <c r="R199" s="212">
        <f>SUM(R200:R215)</f>
        <v>0.54000000000000004</v>
      </c>
      <c r="S199" s="211"/>
      <c r="T199" s="213">
        <f>SUM(T200:T215)</f>
        <v>0.30000000000000004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81</v>
      </c>
      <c r="AT199" s="215" t="s">
        <v>72</v>
      </c>
      <c r="AU199" s="215" t="s">
        <v>81</v>
      </c>
      <c r="AY199" s="214" t="s">
        <v>129</v>
      </c>
      <c r="BK199" s="216">
        <f>SUM(BK200:BK215)</f>
        <v>0</v>
      </c>
    </row>
    <row r="200" s="2" customFormat="1" ht="24.15" customHeight="1">
      <c r="A200" s="38"/>
      <c r="B200" s="39"/>
      <c r="C200" s="219" t="s">
        <v>279</v>
      </c>
      <c r="D200" s="219" t="s">
        <v>131</v>
      </c>
      <c r="E200" s="220" t="s">
        <v>439</v>
      </c>
      <c r="F200" s="221" t="s">
        <v>440</v>
      </c>
      <c r="G200" s="222" t="s">
        <v>178</v>
      </c>
      <c r="H200" s="223">
        <v>6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38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0.050000000000000003</v>
      </c>
      <c r="T200" s="230">
        <f>S200*H200</f>
        <v>0.30000000000000004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135</v>
      </c>
      <c r="AT200" s="231" t="s">
        <v>131</v>
      </c>
      <c r="AU200" s="231" t="s">
        <v>83</v>
      </c>
      <c r="AY200" s="17" t="s">
        <v>129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81</v>
      </c>
      <c r="BK200" s="232">
        <f>ROUND(I200*H200,2)</f>
        <v>0</v>
      </c>
      <c r="BL200" s="17" t="s">
        <v>135</v>
      </c>
      <c r="BM200" s="231" t="s">
        <v>441</v>
      </c>
    </row>
    <row r="201" s="13" customFormat="1">
      <c r="A201" s="13"/>
      <c r="B201" s="233"/>
      <c r="C201" s="234"/>
      <c r="D201" s="235" t="s">
        <v>144</v>
      </c>
      <c r="E201" s="236" t="s">
        <v>1</v>
      </c>
      <c r="F201" s="237" t="s">
        <v>442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144</v>
      </c>
      <c r="AU201" s="243" t="s">
        <v>83</v>
      </c>
      <c r="AV201" s="13" t="s">
        <v>81</v>
      </c>
      <c r="AW201" s="13" t="s">
        <v>30</v>
      </c>
      <c r="AX201" s="13" t="s">
        <v>73</v>
      </c>
      <c r="AY201" s="243" t="s">
        <v>129</v>
      </c>
    </row>
    <row r="202" s="14" customFormat="1">
      <c r="A202" s="14"/>
      <c r="B202" s="244"/>
      <c r="C202" s="245"/>
      <c r="D202" s="235" t="s">
        <v>144</v>
      </c>
      <c r="E202" s="246" t="s">
        <v>1</v>
      </c>
      <c r="F202" s="247" t="s">
        <v>159</v>
      </c>
      <c r="G202" s="245"/>
      <c r="H202" s="248">
        <v>6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144</v>
      </c>
      <c r="AU202" s="254" t="s">
        <v>83</v>
      </c>
      <c r="AV202" s="14" t="s">
        <v>83</v>
      </c>
      <c r="AW202" s="14" t="s">
        <v>30</v>
      </c>
      <c r="AX202" s="14" t="s">
        <v>81</v>
      </c>
      <c r="AY202" s="254" t="s">
        <v>129</v>
      </c>
    </row>
    <row r="203" s="2" customFormat="1" ht="37.8" customHeight="1">
      <c r="A203" s="38"/>
      <c r="B203" s="39"/>
      <c r="C203" s="219" t="s">
        <v>283</v>
      </c>
      <c r="D203" s="219" t="s">
        <v>131</v>
      </c>
      <c r="E203" s="220" t="s">
        <v>443</v>
      </c>
      <c r="F203" s="221" t="s">
        <v>444</v>
      </c>
      <c r="G203" s="222" t="s">
        <v>178</v>
      </c>
      <c r="H203" s="223">
        <v>6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38</v>
      </c>
      <c r="O203" s="91"/>
      <c r="P203" s="229">
        <f>O203*H203</f>
        <v>0</v>
      </c>
      <c r="Q203" s="229">
        <v>0.089999999999999997</v>
      </c>
      <c r="R203" s="229">
        <f>Q203*H203</f>
        <v>0.54000000000000004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135</v>
      </c>
      <c r="AT203" s="231" t="s">
        <v>131</v>
      </c>
      <c r="AU203" s="231" t="s">
        <v>83</v>
      </c>
      <c r="AY203" s="17" t="s">
        <v>129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81</v>
      </c>
      <c r="BK203" s="232">
        <f>ROUND(I203*H203,2)</f>
        <v>0</v>
      </c>
      <c r="BL203" s="17" t="s">
        <v>135</v>
      </c>
      <c r="BM203" s="231" t="s">
        <v>445</v>
      </c>
    </row>
    <row r="204" s="13" customFormat="1">
      <c r="A204" s="13"/>
      <c r="B204" s="233"/>
      <c r="C204" s="234"/>
      <c r="D204" s="235" t="s">
        <v>144</v>
      </c>
      <c r="E204" s="236" t="s">
        <v>1</v>
      </c>
      <c r="F204" s="237" t="s">
        <v>446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144</v>
      </c>
      <c r="AU204" s="243" t="s">
        <v>83</v>
      </c>
      <c r="AV204" s="13" t="s">
        <v>81</v>
      </c>
      <c r="AW204" s="13" t="s">
        <v>30</v>
      </c>
      <c r="AX204" s="13" t="s">
        <v>73</v>
      </c>
      <c r="AY204" s="243" t="s">
        <v>129</v>
      </c>
    </row>
    <row r="205" s="14" customFormat="1">
      <c r="A205" s="14"/>
      <c r="B205" s="244"/>
      <c r="C205" s="245"/>
      <c r="D205" s="235" t="s">
        <v>144</v>
      </c>
      <c r="E205" s="246" t="s">
        <v>1</v>
      </c>
      <c r="F205" s="247" t="s">
        <v>159</v>
      </c>
      <c r="G205" s="245"/>
      <c r="H205" s="248">
        <v>6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144</v>
      </c>
      <c r="AU205" s="254" t="s">
        <v>83</v>
      </c>
      <c r="AV205" s="14" t="s">
        <v>83</v>
      </c>
      <c r="AW205" s="14" t="s">
        <v>30</v>
      </c>
      <c r="AX205" s="14" t="s">
        <v>81</v>
      </c>
      <c r="AY205" s="254" t="s">
        <v>129</v>
      </c>
    </row>
    <row r="206" s="2" customFormat="1" ht="24.15" customHeight="1">
      <c r="A206" s="38"/>
      <c r="B206" s="39"/>
      <c r="C206" s="219" t="s">
        <v>288</v>
      </c>
      <c r="D206" s="219" t="s">
        <v>131</v>
      </c>
      <c r="E206" s="220" t="s">
        <v>272</v>
      </c>
      <c r="F206" s="221" t="s">
        <v>273</v>
      </c>
      <c r="G206" s="222" t="s">
        <v>171</v>
      </c>
      <c r="H206" s="223">
        <v>9.3520000000000003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38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135</v>
      </c>
      <c r="AT206" s="231" t="s">
        <v>131</v>
      </c>
      <c r="AU206" s="231" t="s">
        <v>83</v>
      </c>
      <c r="AY206" s="17" t="s">
        <v>129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81</v>
      </c>
      <c r="BK206" s="232">
        <f>ROUND(I206*H206,2)</f>
        <v>0</v>
      </c>
      <c r="BL206" s="17" t="s">
        <v>135</v>
      </c>
      <c r="BM206" s="231" t="s">
        <v>274</v>
      </c>
    </row>
    <row r="207" s="13" customFormat="1">
      <c r="A207" s="13"/>
      <c r="B207" s="233"/>
      <c r="C207" s="234"/>
      <c r="D207" s="235" t="s">
        <v>144</v>
      </c>
      <c r="E207" s="236" t="s">
        <v>1</v>
      </c>
      <c r="F207" s="237" t="s">
        <v>275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144</v>
      </c>
      <c r="AU207" s="243" t="s">
        <v>83</v>
      </c>
      <c r="AV207" s="13" t="s">
        <v>81</v>
      </c>
      <c r="AW207" s="13" t="s">
        <v>30</v>
      </c>
      <c r="AX207" s="13" t="s">
        <v>73</v>
      </c>
      <c r="AY207" s="243" t="s">
        <v>129</v>
      </c>
    </row>
    <row r="208" s="14" customFormat="1">
      <c r="A208" s="14"/>
      <c r="B208" s="244"/>
      <c r="C208" s="245"/>
      <c r="D208" s="235" t="s">
        <v>144</v>
      </c>
      <c r="E208" s="246" t="s">
        <v>1</v>
      </c>
      <c r="F208" s="247" t="s">
        <v>477</v>
      </c>
      <c r="G208" s="245"/>
      <c r="H208" s="248">
        <v>6.0199999999999996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144</v>
      </c>
      <c r="AU208" s="254" t="s">
        <v>83</v>
      </c>
      <c r="AV208" s="14" t="s">
        <v>83</v>
      </c>
      <c r="AW208" s="14" t="s">
        <v>30</v>
      </c>
      <c r="AX208" s="14" t="s">
        <v>73</v>
      </c>
      <c r="AY208" s="254" t="s">
        <v>129</v>
      </c>
    </row>
    <row r="209" s="13" customFormat="1">
      <c r="A209" s="13"/>
      <c r="B209" s="233"/>
      <c r="C209" s="234"/>
      <c r="D209" s="235" t="s">
        <v>144</v>
      </c>
      <c r="E209" s="236" t="s">
        <v>1</v>
      </c>
      <c r="F209" s="237" t="s">
        <v>277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144</v>
      </c>
      <c r="AU209" s="243" t="s">
        <v>83</v>
      </c>
      <c r="AV209" s="13" t="s">
        <v>81</v>
      </c>
      <c r="AW209" s="13" t="s">
        <v>30</v>
      </c>
      <c r="AX209" s="13" t="s">
        <v>73</v>
      </c>
      <c r="AY209" s="243" t="s">
        <v>129</v>
      </c>
    </row>
    <row r="210" s="14" customFormat="1">
      <c r="A210" s="14"/>
      <c r="B210" s="244"/>
      <c r="C210" s="245"/>
      <c r="D210" s="235" t="s">
        <v>144</v>
      </c>
      <c r="E210" s="246" t="s">
        <v>1</v>
      </c>
      <c r="F210" s="247" t="s">
        <v>478</v>
      </c>
      <c r="G210" s="245"/>
      <c r="H210" s="248">
        <v>2.2519999999999998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144</v>
      </c>
      <c r="AU210" s="254" t="s">
        <v>83</v>
      </c>
      <c r="AV210" s="14" t="s">
        <v>83</v>
      </c>
      <c r="AW210" s="14" t="s">
        <v>30</v>
      </c>
      <c r="AX210" s="14" t="s">
        <v>73</v>
      </c>
      <c r="AY210" s="254" t="s">
        <v>129</v>
      </c>
    </row>
    <row r="211" s="13" customFormat="1">
      <c r="A211" s="13"/>
      <c r="B211" s="233"/>
      <c r="C211" s="234"/>
      <c r="D211" s="235" t="s">
        <v>144</v>
      </c>
      <c r="E211" s="236" t="s">
        <v>1</v>
      </c>
      <c r="F211" s="237" t="s">
        <v>536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144</v>
      </c>
      <c r="AU211" s="243" t="s">
        <v>83</v>
      </c>
      <c r="AV211" s="13" t="s">
        <v>81</v>
      </c>
      <c r="AW211" s="13" t="s">
        <v>30</v>
      </c>
      <c r="AX211" s="13" t="s">
        <v>73</v>
      </c>
      <c r="AY211" s="243" t="s">
        <v>129</v>
      </c>
    </row>
    <row r="212" s="14" customFormat="1">
      <c r="A212" s="14"/>
      <c r="B212" s="244"/>
      <c r="C212" s="245"/>
      <c r="D212" s="235" t="s">
        <v>144</v>
      </c>
      <c r="E212" s="246" t="s">
        <v>1</v>
      </c>
      <c r="F212" s="247" t="s">
        <v>537</v>
      </c>
      <c r="G212" s="245"/>
      <c r="H212" s="248">
        <v>1.0800000000000001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144</v>
      </c>
      <c r="AU212" s="254" t="s">
        <v>83</v>
      </c>
      <c r="AV212" s="14" t="s">
        <v>83</v>
      </c>
      <c r="AW212" s="14" t="s">
        <v>30</v>
      </c>
      <c r="AX212" s="14" t="s">
        <v>73</v>
      </c>
      <c r="AY212" s="254" t="s">
        <v>129</v>
      </c>
    </row>
    <row r="213" s="15" customFormat="1">
      <c r="A213" s="15"/>
      <c r="B213" s="255"/>
      <c r="C213" s="256"/>
      <c r="D213" s="235" t="s">
        <v>144</v>
      </c>
      <c r="E213" s="257" t="s">
        <v>1</v>
      </c>
      <c r="F213" s="258" t="s">
        <v>149</v>
      </c>
      <c r="G213" s="256"/>
      <c r="H213" s="259">
        <v>9.3519999999999985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144</v>
      </c>
      <c r="AU213" s="265" t="s">
        <v>83</v>
      </c>
      <c r="AV213" s="15" t="s">
        <v>135</v>
      </c>
      <c r="AW213" s="15" t="s">
        <v>30</v>
      </c>
      <c r="AX213" s="15" t="s">
        <v>81</v>
      </c>
      <c r="AY213" s="265" t="s">
        <v>129</v>
      </c>
    </row>
    <row r="214" s="2" customFormat="1" ht="16.5" customHeight="1">
      <c r="A214" s="38"/>
      <c r="B214" s="39"/>
      <c r="C214" s="219" t="s">
        <v>292</v>
      </c>
      <c r="D214" s="219" t="s">
        <v>131</v>
      </c>
      <c r="E214" s="220" t="s">
        <v>280</v>
      </c>
      <c r="F214" s="221" t="s">
        <v>281</v>
      </c>
      <c r="G214" s="222" t="s">
        <v>166</v>
      </c>
      <c r="H214" s="223">
        <v>40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38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135</v>
      </c>
      <c r="AT214" s="231" t="s">
        <v>131</v>
      </c>
      <c r="AU214" s="231" t="s">
        <v>83</v>
      </c>
      <c r="AY214" s="17" t="s">
        <v>129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81</v>
      </c>
      <c r="BK214" s="232">
        <f>ROUND(I214*H214,2)</f>
        <v>0</v>
      </c>
      <c r="BL214" s="17" t="s">
        <v>135</v>
      </c>
      <c r="BM214" s="231" t="s">
        <v>282</v>
      </c>
    </row>
    <row r="215" s="2" customFormat="1" ht="16.5" customHeight="1">
      <c r="A215" s="38"/>
      <c r="B215" s="39"/>
      <c r="C215" s="219" t="s">
        <v>297</v>
      </c>
      <c r="D215" s="219" t="s">
        <v>131</v>
      </c>
      <c r="E215" s="220" t="s">
        <v>284</v>
      </c>
      <c r="F215" s="221" t="s">
        <v>285</v>
      </c>
      <c r="G215" s="222" t="s">
        <v>166</v>
      </c>
      <c r="H215" s="223">
        <v>40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38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135</v>
      </c>
      <c r="AT215" s="231" t="s">
        <v>131</v>
      </c>
      <c r="AU215" s="231" t="s">
        <v>83</v>
      </c>
      <c r="AY215" s="17" t="s">
        <v>129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81</v>
      </c>
      <c r="BK215" s="232">
        <f>ROUND(I215*H215,2)</f>
        <v>0</v>
      </c>
      <c r="BL215" s="17" t="s">
        <v>135</v>
      </c>
      <c r="BM215" s="231" t="s">
        <v>286</v>
      </c>
    </row>
    <row r="216" s="12" customFormat="1" ht="22.8" customHeight="1">
      <c r="A216" s="12"/>
      <c r="B216" s="203"/>
      <c r="C216" s="204"/>
      <c r="D216" s="205" t="s">
        <v>72</v>
      </c>
      <c r="E216" s="217" t="s">
        <v>175</v>
      </c>
      <c r="F216" s="217" t="s">
        <v>287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SUM(P217:P247)</f>
        <v>0</v>
      </c>
      <c r="Q216" s="211"/>
      <c r="R216" s="212">
        <f>SUM(R217:R247)</f>
        <v>118.72093600000001</v>
      </c>
      <c r="S216" s="211"/>
      <c r="T216" s="213">
        <f>SUM(T217:T247)</f>
        <v>10.5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81</v>
      </c>
      <c r="AT216" s="215" t="s">
        <v>72</v>
      </c>
      <c r="AU216" s="215" t="s">
        <v>81</v>
      </c>
      <c r="AY216" s="214" t="s">
        <v>129</v>
      </c>
      <c r="BK216" s="216">
        <f>SUM(BK217:BK247)</f>
        <v>0</v>
      </c>
    </row>
    <row r="217" s="2" customFormat="1" ht="24.15" customHeight="1">
      <c r="A217" s="38"/>
      <c r="B217" s="39"/>
      <c r="C217" s="219" t="s">
        <v>302</v>
      </c>
      <c r="D217" s="219" t="s">
        <v>131</v>
      </c>
      <c r="E217" s="220" t="s">
        <v>289</v>
      </c>
      <c r="F217" s="221" t="s">
        <v>290</v>
      </c>
      <c r="G217" s="222" t="s">
        <v>166</v>
      </c>
      <c r="H217" s="223">
        <v>41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38</v>
      </c>
      <c r="O217" s="91"/>
      <c r="P217" s="229">
        <f>O217*H217</f>
        <v>0</v>
      </c>
      <c r="Q217" s="229">
        <v>0.20219000000000001</v>
      </c>
      <c r="R217" s="229">
        <f>Q217*H217</f>
        <v>8.28979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135</v>
      </c>
      <c r="AT217" s="231" t="s">
        <v>131</v>
      </c>
      <c r="AU217" s="231" t="s">
        <v>83</v>
      </c>
      <c r="AY217" s="17" t="s">
        <v>129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81</v>
      </c>
      <c r="BK217" s="232">
        <f>ROUND(I217*H217,2)</f>
        <v>0</v>
      </c>
      <c r="BL217" s="17" t="s">
        <v>135</v>
      </c>
      <c r="BM217" s="231" t="s">
        <v>291</v>
      </c>
    </row>
    <row r="218" s="2" customFormat="1" ht="24.15" customHeight="1">
      <c r="A218" s="38"/>
      <c r="B218" s="39"/>
      <c r="C218" s="266" t="s">
        <v>307</v>
      </c>
      <c r="D218" s="266" t="s">
        <v>215</v>
      </c>
      <c r="E218" s="267" t="s">
        <v>293</v>
      </c>
      <c r="F218" s="268" t="s">
        <v>294</v>
      </c>
      <c r="G218" s="269" t="s">
        <v>166</v>
      </c>
      <c r="H218" s="270">
        <v>41.82</v>
      </c>
      <c r="I218" s="271"/>
      <c r="J218" s="272">
        <f>ROUND(I218*H218,2)</f>
        <v>0</v>
      </c>
      <c r="K218" s="273"/>
      <c r="L218" s="274"/>
      <c r="M218" s="275" t="s">
        <v>1</v>
      </c>
      <c r="N218" s="276" t="s">
        <v>38</v>
      </c>
      <c r="O218" s="91"/>
      <c r="P218" s="229">
        <f>O218*H218</f>
        <v>0</v>
      </c>
      <c r="Q218" s="229">
        <v>0.048300000000000003</v>
      </c>
      <c r="R218" s="229">
        <f>Q218*H218</f>
        <v>2.0199060000000002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168</v>
      </c>
      <c r="AT218" s="231" t="s">
        <v>215</v>
      </c>
      <c r="AU218" s="231" t="s">
        <v>83</v>
      </c>
      <c r="AY218" s="17" t="s">
        <v>129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81</v>
      </c>
      <c r="BK218" s="232">
        <f>ROUND(I218*H218,2)</f>
        <v>0</v>
      </c>
      <c r="BL218" s="17" t="s">
        <v>135</v>
      </c>
      <c r="BM218" s="231" t="s">
        <v>295</v>
      </c>
    </row>
    <row r="219" s="14" customFormat="1">
      <c r="A219" s="14"/>
      <c r="B219" s="244"/>
      <c r="C219" s="245"/>
      <c r="D219" s="235" t="s">
        <v>144</v>
      </c>
      <c r="E219" s="246" t="s">
        <v>1</v>
      </c>
      <c r="F219" s="247" t="s">
        <v>538</v>
      </c>
      <c r="G219" s="245"/>
      <c r="H219" s="248">
        <v>41.82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144</v>
      </c>
      <c r="AU219" s="254" t="s">
        <v>83</v>
      </c>
      <c r="AV219" s="14" t="s">
        <v>83</v>
      </c>
      <c r="AW219" s="14" t="s">
        <v>30</v>
      </c>
      <c r="AX219" s="14" t="s">
        <v>81</v>
      </c>
      <c r="AY219" s="254" t="s">
        <v>129</v>
      </c>
    </row>
    <row r="220" s="2" customFormat="1" ht="33" customHeight="1">
      <c r="A220" s="38"/>
      <c r="B220" s="39"/>
      <c r="C220" s="219" t="s">
        <v>312</v>
      </c>
      <c r="D220" s="219" t="s">
        <v>131</v>
      </c>
      <c r="E220" s="220" t="s">
        <v>298</v>
      </c>
      <c r="F220" s="221" t="s">
        <v>299</v>
      </c>
      <c r="G220" s="222" t="s">
        <v>166</v>
      </c>
      <c r="H220" s="223">
        <v>422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38</v>
      </c>
      <c r="O220" s="91"/>
      <c r="P220" s="229">
        <f>O220*H220</f>
        <v>0</v>
      </c>
      <c r="Q220" s="229">
        <v>0.15540000000000001</v>
      </c>
      <c r="R220" s="229">
        <f>Q220*H220</f>
        <v>65.578800000000001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135</v>
      </c>
      <c r="AT220" s="231" t="s">
        <v>131</v>
      </c>
      <c r="AU220" s="231" t="s">
        <v>83</v>
      </c>
      <c r="AY220" s="17" t="s">
        <v>129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81</v>
      </c>
      <c r="BK220" s="232">
        <f>ROUND(I220*H220,2)</f>
        <v>0</v>
      </c>
      <c r="BL220" s="17" t="s">
        <v>135</v>
      </c>
      <c r="BM220" s="231" t="s">
        <v>300</v>
      </c>
    </row>
    <row r="221" s="14" customFormat="1">
      <c r="A221" s="14"/>
      <c r="B221" s="244"/>
      <c r="C221" s="245"/>
      <c r="D221" s="235" t="s">
        <v>144</v>
      </c>
      <c r="E221" s="246" t="s">
        <v>1</v>
      </c>
      <c r="F221" s="247" t="s">
        <v>539</v>
      </c>
      <c r="G221" s="245"/>
      <c r="H221" s="248">
        <v>422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144</v>
      </c>
      <c r="AU221" s="254" t="s">
        <v>83</v>
      </c>
      <c r="AV221" s="14" t="s">
        <v>83</v>
      </c>
      <c r="AW221" s="14" t="s">
        <v>30</v>
      </c>
      <c r="AX221" s="14" t="s">
        <v>81</v>
      </c>
      <c r="AY221" s="254" t="s">
        <v>129</v>
      </c>
    </row>
    <row r="222" s="2" customFormat="1" ht="16.5" customHeight="1">
      <c r="A222" s="38"/>
      <c r="B222" s="39"/>
      <c r="C222" s="266" t="s">
        <v>242</v>
      </c>
      <c r="D222" s="266" t="s">
        <v>215</v>
      </c>
      <c r="E222" s="267" t="s">
        <v>303</v>
      </c>
      <c r="F222" s="268" t="s">
        <v>304</v>
      </c>
      <c r="G222" s="269" t="s">
        <v>166</v>
      </c>
      <c r="H222" s="270">
        <v>106.08</v>
      </c>
      <c r="I222" s="271"/>
      <c r="J222" s="272">
        <f>ROUND(I222*H222,2)</f>
        <v>0</v>
      </c>
      <c r="K222" s="273"/>
      <c r="L222" s="274"/>
      <c r="M222" s="275" t="s">
        <v>1</v>
      </c>
      <c r="N222" s="276" t="s">
        <v>38</v>
      </c>
      <c r="O222" s="91"/>
      <c r="P222" s="229">
        <f>O222*H222</f>
        <v>0</v>
      </c>
      <c r="Q222" s="229">
        <v>0.080000000000000002</v>
      </c>
      <c r="R222" s="229">
        <f>Q222*H222</f>
        <v>8.4863999999999997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168</v>
      </c>
      <c r="AT222" s="231" t="s">
        <v>215</v>
      </c>
      <c r="AU222" s="231" t="s">
        <v>83</v>
      </c>
      <c r="AY222" s="17" t="s">
        <v>129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81</v>
      </c>
      <c r="BK222" s="232">
        <f>ROUND(I222*H222,2)</f>
        <v>0</v>
      </c>
      <c r="BL222" s="17" t="s">
        <v>135</v>
      </c>
      <c r="BM222" s="231" t="s">
        <v>305</v>
      </c>
    </row>
    <row r="223" s="14" customFormat="1">
      <c r="A223" s="14"/>
      <c r="B223" s="244"/>
      <c r="C223" s="245"/>
      <c r="D223" s="235" t="s">
        <v>144</v>
      </c>
      <c r="E223" s="246" t="s">
        <v>1</v>
      </c>
      <c r="F223" s="247" t="s">
        <v>540</v>
      </c>
      <c r="G223" s="245"/>
      <c r="H223" s="248">
        <v>106.08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144</v>
      </c>
      <c r="AU223" s="254" t="s">
        <v>83</v>
      </c>
      <c r="AV223" s="14" t="s">
        <v>83</v>
      </c>
      <c r="AW223" s="14" t="s">
        <v>30</v>
      </c>
      <c r="AX223" s="14" t="s">
        <v>81</v>
      </c>
      <c r="AY223" s="254" t="s">
        <v>129</v>
      </c>
    </row>
    <row r="224" s="2" customFormat="1" ht="24.15" customHeight="1">
      <c r="A224" s="38"/>
      <c r="B224" s="39"/>
      <c r="C224" s="266" t="s">
        <v>320</v>
      </c>
      <c r="D224" s="266" t="s">
        <v>215</v>
      </c>
      <c r="E224" s="267" t="s">
        <v>308</v>
      </c>
      <c r="F224" s="268" t="s">
        <v>309</v>
      </c>
      <c r="G224" s="269" t="s">
        <v>166</v>
      </c>
      <c r="H224" s="270">
        <v>18.359999999999999</v>
      </c>
      <c r="I224" s="271"/>
      <c r="J224" s="272">
        <f>ROUND(I224*H224,2)</f>
        <v>0</v>
      </c>
      <c r="K224" s="273"/>
      <c r="L224" s="274"/>
      <c r="M224" s="275" t="s">
        <v>1</v>
      </c>
      <c r="N224" s="276" t="s">
        <v>38</v>
      </c>
      <c r="O224" s="91"/>
      <c r="P224" s="229">
        <f>O224*H224</f>
        <v>0</v>
      </c>
      <c r="Q224" s="229">
        <v>0.065670000000000006</v>
      </c>
      <c r="R224" s="229">
        <f>Q224*H224</f>
        <v>1.2057012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168</v>
      </c>
      <c r="AT224" s="231" t="s">
        <v>215</v>
      </c>
      <c r="AU224" s="231" t="s">
        <v>83</v>
      </c>
      <c r="AY224" s="17" t="s">
        <v>129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81</v>
      </c>
      <c r="BK224" s="232">
        <f>ROUND(I224*H224,2)</f>
        <v>0</v>
      </c>
      <c r="BL224" s="17" t="s">
        <v>135</v>
      </c>
      <c r="BM224" s="231" t="s">
        <v>310</v>
      </c>
    </row>
    <row r="225" s="14" customFormat="1">
      <c r="A225" s="14"/>
      <c r="B225" s="244"/>
      <c r="C225" s="245"/>
      <c r="D225" s="235" t="s">
        <v>144</v>
      </c>
      <c r="E225" s="246" t="s">
        <v>1</v>
      </c>
      <c r="F225" s="247" t="s">
        <v>319</v>
      </c>
      <c r="G225" s="245"/>
      <c r="H225" s="248">
        <v>18.359999999999999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144</v>
      </c>
      <c r="AU225" s="254" t="s">
        <v>83</v>
      </c>
      <c r="AV225" s="14" t="s">
        <v>83</v>
      </c>
      <c r="AW225" s="14" t="s">
        <v>30</v>
      </c>
      <c r="AX225" s="14" t="s">
        <v>81</v>
      </c>
      <c r="AY225" s="254" t="s">
        <v>129</v>
      </c>
    </row>
    <row r="226" s="2" customFormat="1" ht="33" customHeight="1">
      <c r="A226" s="38"/>
      <c r="B226" s="39"/>
      <c r="C226" s="219" t="s">
        <v>326</v>
      </c>
      <c r="D226" s="219" t="s">
        <v>131</v>
      </c>
      <c r="E226" s="220" t="s">
        <v>313</v>
      </c>
      <c r="F226" s="221" t="s">
        <v>314</v>
      </c>
      <c r="G226" s="222" t="s">
        <v>166</v>
      </c>
      <c r="H226" s="223">
        <v>112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38</v>
      </c>
      <c r="O226" s="91"/>
      <c r="P226" s="229">
        <f>O226*H226</f>
        <v>0</v>
      </c>
      <c r="Q226" s="229">
        <v>0.1295</v>
      </c>
      <c r="R226" s="229">
        <f>Q226*H226</f>
        <v>14.504000000000001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135</v>
      </c>
      <c r="AT226" s="231" t="s">
        <v>131</v>
      </c>
      <c r="AU226" s="231" t="s">
        <v>83</v>
      </c>
      <c r="AY226" s="17" t="s">
        <v>129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81</v>
      </c>
      <c r="BK226" s="232">
        <f>ROUND(I226*H226,2)</f>
        <v>0</v>
      </c>
      <c r="BL226" s="17" t="s">
        <v>135</v>
      </c>
      <c r="BM226" s="231" t="s">
        <v>315</v>
      </c>
    </row>
    <row r="227" s="2" customFormat="1" ht="16.5" customHeight="1">
      <c r="A227" s="38"/>
      <c r="B227" s="39"/>
      <c r="C227" s="266" t="s">
        <v>330</v>
      </c>
      <c r="D227" s="266" t="s">
        <v>215</v>
      </c>
      <c r="E227" s="267" t="s">
        <v>316</v>
      </c>
      <c r="F227" s="268" t="s">
        <v>317</v>
      </c>
      <c r="G227" s="269" t="s">
        <v>166</v>
      </c>
      <c r="H227" s="270">
        <v>114.24</v>
      </c>
      <c r="I227" s="271"/>
      <c r="J227" s="272">
        <f>ROUND(I227*H227,2)</f>
        <v>0</v>
      </c>
      <c r="K227" s="273"/>
      <c r="L227" s="274"/>
      <c r="M227" s="275" t="s">
        <v>1</v>
      </c>
      <c r="N227" s="276" t="s">
        <v>38</v>
      </c>
      <c r="O227" s="91"/>
      <c r="P227" s="229">
        <f>O227*H227</f>
        <v>0</v>
      </c>
      <c r="Q227" s="229">
        <v>0.056120000000000003</v>
      </c>
      <c r="R227" s="229">
        <f>Q227*H227</f>
        <v>6.4111488000000003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168</v>
      </c>
      <c r="AT227" s="231" t="s">
        <v>215</v>
      </c>
      <c r="AU227" s="231" t="s">
        <v>83</v>
      </c>
      <c r="AY227" s="17" t="s">
        <v>129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81</v>
      </c>
      <c r="BK227" s="232">
        <f>ROUND(I227*H227,2)</f>
        <v>0</v>
      </c>
      <c r="BL227" s="17" t="s">
        <v>135</v>
      </c>
      <c r="BM227" s="231" t="s">
        <v>318</v>
      </c>
    </row>
    <row r="228" s="14" customFormat="1">
      <c r="A228" s="14"/>
      <c r="B228" s="244"/>
      <c r="C228" s="245"/>
      <c r="D228" s="235" t="s">
        <v>144</v>
      </c>
      <c r="E228" s="246" t="s">
        <v>1</v>
      </c>
      <c r="F228" s="247" t="s">
        <v>541</v>
      </c>
      <c r="G228" s="245"/>
      <c r="H228" s="248">
        <v>114.24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144</v>
      </c>
      <c r="AU228" s="254" t="s">
        <v>83</v>
      </c>
      <c r="AV228" s="14" t="s">
        <v>83</v>
      </c>
      <c r="AW228" s="14" t="s">
        <v>30</v>
      </c>
      <c r="AX228" s="14" t="s">
        <v>81</v>
      </c>
      <c r="AY228" s="254" t="s">
        <v>129</v>
      </c>
    </row>
    <row r="229" s="2" customFormat="1" ht="24.15" customHeight="1">
      <c r="A229" s="38"/>
      <c r="B229" s="39"/>
      <c r="C229" s="219" t="s">
        <v>334</v>
      </c>
      <c r="D229" s="219" t="s">
        <v>131</v>
      </c>
      <c r="E229" s="220" t="s">
        <v>321</v>
      </c>
      <c r="F229" s="221" t="s">
        <v>322</v>
      </c>
      <c r="G229" s="222" t="s">
        <v>166</v>
      </c>
      <c r="H229" s="223">
        <v>135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38</v>
      </c>
      <c r="O229" s="91"/>
      <c r="P229" s="229">
        <f>O229*H229</f>
        <v>0</v>
      </c>
      <c r="Q229" s="229">
        <v>0.0043</v>
      </c>
      <c r="R229" s="229">
        <f>Q229*H229</f>
        <v>0.58050000000000002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135</v>
      </c>
      <c r="AT229" s="231" t="s">
        <v>131</v>
      </c>
      <c r="AU229" s="231" t="s">
        <v>83</v>
      </c>
      <c r="AY229" s="17" t="s">
        <v>129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81</v>
      </c>
      <c r="BK229" s="232">
        <f>ROUND(I229*H229,2)</f>
        <v>0</v>
      </c>
      <c r="BL229" s="17" t="s">
        <v>135</v>
      </c>
      <c r="BM229" s="231" t="s">
        <v>323</v>
      </c>
    </row>
    <row r="230" s="13" customFormat="1">
      <c r="A230" s="13"/>
      <c r="B230" s="233"/>
      <c r="C230" s="234"/>
      <c r="D230" s="235" t="s">
        <v>144</v>
      </c>
      <c r="E230" s="236" t="s">
        <v>1</v>
      </c>
      <c r="F230" s="237" t="s">
        <v>324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144</v>
      </c>
      <c r="AU230" s="243" t="s">
        <v>83</v>
      </c>
      <c r="AV230" s="13" t="s">
        <v>81</v>
      </c>
      <c r="AW230" s="13" t="s">
        <v>30</v>
      </c>
      <c r="AX230" s="13" t="s">
        <v>73</v>
      </c>
      <c r="AY230" s="243" t="s">
        <v>129</v>
      </c>
    </row>
    <row r="231" s="14" customFormat="1">
      <c r="A231" s="14"/>
      <c r="B231" s="244"/>
      <c r="C231" s="245"/>
      <c r="D231" s="235" t="s">
        <v>144</v>
      </c>
      <c r="E231" s="246" t="s">
        <v>1</v>
      </c>
      <c r="F231" s="247" t="s">
        <v>542</v>
      </c>
      <c r="G231" s="245"/>
      <c r="H231" s="248">
        <v>135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144</v>
      </c>
      <c r="AU231" s="254" t="s">
        <v>83</v>
      </c>
      <c r="AV231" s="14" t="s">
        <v>83</v>
      </c>
      <c r="AW231" s="14" t="s">
        <v>30</v>
      </c>
      <c r="AX231" s="14" t="s">
        <v>81</v>
      </c>
      <c r="AY231" s="254" t="s">
        <v>129</v>
      </c>
    </row>
    <row r="232" s="2" customFormat="1" ht="24.15" customHeight="1">
      <c r="A232" s="38"/>
      <c r="B232" s="39"/>
      <c r="C232" s="219" t="s">
        <v>339</v>
      </c>
      <c r="D232" s="219" t="s">
        <v>131</v>
      </c>
      <c r="E232" s="220" t="s">
        <v>327</v>
      </c>
      <c r="F232" s="221" t="s">
        <v>328</v>
      </c>
      <c r="G232" s="222" t="s">
        <v>166</v>
      </c>
      <c r="H232" s="223">
        <v>137.40000000000001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135</v>
      </c>
      <c r="AT232" s="231" t="s">
        <v>131</v>
      </c>
      <c r="AU232" s="231" t="s">
        <v>83</v>
      </c>
      <c r="AY232" s="17" t="s">
        <v>129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135</v>
      </c>
      <c r="BM232" s="231" t="s">
        <v>329</v>
      </c>
    </row>
    <row r="233" s="13" customFormat="1">
      <c r="A233" s="13"/>
      <c r="B233" s="233"/>
      <c r="C233" s="234"/>
      <c r="D233" s="235" t="s">
        <v>144</v>
      </c>
      <c r="E233" s="236" t="s">
        <v>1</v>
      </c>
      <c r="F233" s="237" t="s">
        <v>543</v>
      </c>
      <c r="G233" s="234"/>
      <c r="H233" s="236" t="s">
        <v>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144</v>
      </c>
      <c r="AU233" s="243" t="s">
        <v>83</v>
      </c>
      <c r="AV233" s="13" t="s">
        <v>81</v>
      </c>
      <c r="AW233" s="13" t="s">
        <v>30</v>
      </c>
      <c r="AX233" s="13" t="s">
        <v>73</v>
      </c>
      <c r="AY233" s="243" t="s">
        <v>129</v>
      </c>
    </row>
    <row r="234" s="14" customFormat="1">
      <c r="A234" s="14"/>
      <c r="B234" s="244"/>
      <c r="C234" s="245"/>
      <c r="D234" s="235" t="s">
        <v>144</v>
      </c>
      <c r="E234" s="246" t="s">
        <v>1</v>
      </c>
      <c r="F234" s="247" t="s">
        <v>542</v>
      </c>
      <c r="G234" s="245"/>
      <c r="H234" s="248">
        <v>135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144</v>
      </c>
      <c r="AU234" s="254" t="s">
        <v>83</v>
      </c>
      <c r="AV234" s="14" t="s">
        <v>83</v>
      </c>
      <c r="AW234" s="14" t="s">
        <v>30</v>
      </c>
      <c r="AX234" s="14" t="s">
        <v>73</v>
      </c>
      <c r="AY234" s="254" t="s">
        <v>129</v>
      </c>
    </row>
    <row r="235" s="13" customFormat="1">
      <c r="A235" s="13"/>
      <c r="B235" s="233"/>
      <c r="C235" s="234"/>
      <c r="D235" s="235" t="s">
        <v>144</v>
      </c>
      <c r="E235" s="236" t="s">
        <v>1</v>
      </c>
      <c r="F235" s="237" t="s">
        <v>544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144</v>
      </c>
      <c r="AU235" s="243" t="s">
        <v>83</v>
      </c>
      <c r="AV235" s="13" t="s">
        <v>81</v>
      </c>
      <c r="AW235" s="13" t="s">
        <v>30</v>
      </c>
      <c r="AX235" s="13" t="s">
        <v>73</v>
      </c>
      <c r="AY235" s="243" t="s">
        <v>129</v>
      </c>
    </row>
    <row r="236" s="14" customFormat="1">
      <c r="A236" s="14"/>
      <c r="B236" s="244"/>
      <c r="C236" s="245"/>
      <c r="D236" s="235" t="s">
        <v>144</v>
      </c>
      <c r="E236" s="246" t="s">
        <v>1</v>
      </c>
      <c r="F236" s="247" t="s">
        <v>545</v>
      </c>
      <c r="G236" s="245"/>
      <c r="H236" s="248">
        <v>2.3999999999999999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144</v>
      </c>
      <c r="AU236" s="254" t="s">
        <v>83</v>
      </c>
      <c r="AV236" s="14" t="s">
        <v>83</v>
      </c>
      <c r="AW236" s="14" t="s">
        <v>30</v>
      </c>
      <c r="AX236" s="14" t="s">
        <v>73</v>
      </c>
      <c r="AY236" s="254" t="s">
        <v>129</v>
      </c>
    </row>
    <row r="237" s="15" customFormat="1">
      <c r="A237" s="15"/>
      <c r="B237" s="255"/>
      <c r="C237" s="256"/>
      <c r="D237" s="235" t="s">
        <v>144</v>
      </c>
      <c r="E237" s="257" t="s">
        <v>1</v>
      </c>
      <c r="F237" s="258" t="s">
        <v>149</v>
      </c>
      <c r="G237" s="256"/>
      <c r="H237" s="259">
        <v>137.40000000000001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144</v>
      </c>
      <c r="AU237" s="265" t="s">
        <v>83</v>
      </c>
      <c r="AV237" s="15" t="s">
        <v>135</v>
      </c>
      <c r="AW237" s="15" t="s">
        <v>30</v>
      </c>
      <c r="AX237" s="15" t="s">
        <v>81</v>
      </c>
      <c r="AY237" s="265" t="s">
        <v>129</v>
      </c>
    </row>
    <row r="238" s="2" customFormat="1" ht="24.15" customHeight="1">
      <c r="A238" s="38"/>
      <c r="B238" s="39"/>
      <c r="C238" s="219" t="s">
        <v>346</v>
      </c>
      <c r="D238" s="219" t="s">
        <v>131</v>
      </c>
      <c r="E238" s="220" t="s">
        <v>331</v>
      </c>
      <c r="F238" s="221" t="s">
        <v>332</v>
      </c>
      <c r="G238" s="222" t="s">
        <v>166</v>
      </c>
      <c r="H238" s="223">
        <v>40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38</v>
      </c>
      <c r="O238" s="91"/>
      <c r="P238" s="229">
        <f>O238*H238</f>
        <v>0</v>
      </c>
      <c r="Q238" s="229">
        <v>0.13095999999999999</v>
      </c>
      <c r="R238" s="229">
        <f>Q238*H238</f>
        <v>5.2383999999999995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135</v>
      </c>
      <c r="AT238" s="231" t="s">
        <v>131</v>
      </c>
      <c r="AU238" s="231" t="s">
        <v>83</v>
      </c>
      <c r="AY238" s="17" t="s">
        <v>129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81</v>
      </c>
      <c r="BK238" s="232">
        <f>ROUND(I238*H238,2)</f>
        <v>0</v>
      </c>
      <c r="BL238" s="17" t="s">
        <v>135</v>
      </c>
      <c r="BM238" s="231" t="s">
        <v>333</v>
      </c>
    </row>
    <row r="239" s="13" customFormat="1">
      <c r="A239" s="13"/>
      <c r="B239" s="233"/>
      <c r="C239" s="234"/>
      <c r="D239" s="235" t="s">
        <v>144</v>
      </c>
      <c r="E239" s="236" t="s">
        <v>1</v>
      </c>
      <c r="F239" s="237" t="s">
        <v>277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144</v>
      </c>
      <c r="AU239" s="243" t="s">
        <v>83</v>
      </c>
      <c r="AV239" s="13" t="s">
        <v>81</v>
      </c>
      <c r="AW239" s="13" t="s">
        <v>30</v>
      </c>
      <c r="AX239" s="13" t="s">
        <v>73</v>
      </c>
      <c r="AY239" s="243" t="s">
        <v>129</v>
      </c>
    </row>
    <row r="240" s="14" customFormat="1">
      <c r="A240" s="14"/>
      <c r="B240" s="244"/>
      <c r="C240" s="245"/>
      <c r="D240" s="235" t="s">
        <v>144</v>
      </c>
      <c r="E240" s="246" t="s">
        <v>1</v>
      </c>
      <c r="F240" s="247" t="s">
        <v>326</v>
      </c>
      <c r="G240" s="245"/>
      <c r="H240" s="248">
        <v>40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144</v>
      </c>
      <c r="AU240" s="254" t="s">
        <v>83</v>
      </c>
      <c r="AV240" s="14" t="s">
        <v>83</v>
      </c>
      <c r="AW240" s="14" t="s">
        <v>30</v>
      </c>
      <c r="AX240" s="14" t="s">
        <v>81</v>
      </c>
      <c r="AY240" s="254" t="s">
        <v>129</v>
      </c>
    </row>
    <row r="241" s="2" customFormat="1" ht="21.75" customHeight="1">
      <c r="A241" s="38"/>
      <c r="B241" s="39"/>
      <c r="C241" s="266" t="s">
        <v>350</v>
      </c>
      <c r="D241" s="266" t="s">
        <v>215</v>
      </c>
      <c r="E241" s="267" t="s">
        <v>335</v>
      </c>
      <c r="F241" s="268" t="s">
        <v>336</v>
      </c>
      <c r="G241" s="269" t="s">
        <v>178</v>
      </c>
      <c r="H241" s="270">
        <v>40.399999999999999</v>
      </c>
      <c r="I241" s="271"/>
      <c r="J241" s="272">
        <f>ROUND(I241*H241,2)</f>
        <v>0</v>
      </c>
      <c r="K241" s="273"/>
      <c r="L241" s="274"/>
      <c r="M241" s="275" t="s">
        <v>1</v>
      </c>
      <c r="N241" s="276" t="s">
        <v>38</v>
      </c>
      <c r="O241" s="91"/>
      <c r="P241" s="229">
        <f>O241*H241</f>
        <v>0</v>
      </c>
      <c r="Q241" s="229">
        <v>0.068000000000000005</v>
      </c>
      <c r="R241" s="229">
        <f>Q241*H241</f>
        <v>2.7472000000000003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168</v>
      </c>
      <c r="AT241" s="231" t="s">
        <v>215</v>
      </c>
      <c r="AU241" s="231" t="s">
        <v>83</v>
      </c>
      <c r="AY241" s="17" t="s">
        <v>129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81</v>
      </c>
      <c r="BK241" s="232">
        <f>ROUND(I241*H241,2)</f>
        <v>0</v>
      </c>
      <c r="BL241" s="17" t="s">
        <v>135</v>
      </c>
      <c r="BM241" s="231" t="s">
        <v>337</v>
      </c>
    </row>
    <row r="242" s="14" customFormat="1">
      <c r="A242" s="14"/>
      <c r="B242" s="244"/>
      <c r="C242" s="245"/>
      <c r="D242" s="235" t="s">
        <v>144</v>
      </c>
      <c r="E242" s="246" t="s">
        <v>1</v>
      </c>
      <c r="F242" s="247" t="s">
        <v>483</v>
      </c>
      <c r="G242" s="245"/>
      <c r="H242" s="248">
        <v>40.399999999999999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144</v>
      </c>
      <c r="AU242" s="254" t="s">
        <v>83</v>
      </c>
      <c r="AV242" s="14" t="s">
        <v>83</v>
      </c>
      <c r="AW242" s="14" t="s">
        <v>30</v>
      </c>
      <c r="AX242" s="14" t="s">
        <v>81</v>
      </c>
      <c r="AY242" s="254" t="s">
        <v>129</v>
      </c>
    </row>
    <row r="243" s="2" customFormat="1" ht="16.5" customHeight="1">
      <c r="A243" s="38"/>
      <c r="B243" s="39"/>
      <c r="C243" s="266" t="s">
        <v>355</v>
      </c>
      <c r="D243" s="266" t="s">
        <v>215</v>
      </c>
      <c r="E243" s="267" t="s">
        <v>340</v>
      </c>
      <c r="F243" s="268" t="s">
        <v>341</v>
      </c>
      <c r="G243" s="269" t="s">
        <v>178</v>
      </c>
      <c r="H243" s="270">
        <v>80.799999999999997</v>
      </c>
      <c r="I243" s="271"/>
      <c r="J243" s="272">
        <f>ROUND(I243*H243,2)</f>
        <v>0</v>
      </c>
      <c r="K243" s="273"/>
      <c r="L243" s="274"/>
      <c r="M243" s="275" t="s">
        <v>1</v>
      </c>
      <c r="N243" s="276" t="s">
        <v>38</v>
      </c>
      <c r="O243" s="91"/>
      <c r="P243" s="229">
        <f>O243*H243</f>
        <v>0</v>
      </c>
      <c r="Q243" s="229">
        <v>0.010999999999999999</v>
      </c>
      <c r="R243" s="229">
        <f>Q243*H243</f>
        <v>0.88879999999999992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168</v>
      </c>
      <c r="AT243" s="231" t="s">
        <v>215</v>
      </c>
      <c r="AU243" s="231" t="s">
        <v>83</v>
      </c>
      <c r="AY243" s="17" t="s">
        <v>129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81</v>
      </c>
      <c r="BK243" s="232">
        <f>ROUND(I243*H243,2)</f>
        <v>0</v>
      </c>
      <c r="BL243" s="17" t="s">
        <v>135</v>
      </c>
      <c r="BM243" s="231" t="s">
        <v>342</v>
      </c>
    </row>
    <row r="244" s="14" customFormat="1">
      <c r="A244" s="14"/>
      <c r="B244" s="244"/>
      <c r="C244" s="245"/>
      <c r="D244" s="235" t="s">
        <v>144</v>
      </c>
      <c r="E244" s="246" t="s">
        <v>1</v>
      </c>
      <c r="F244" s="247" t="s">
        <v>484</v>
      </c>
      <c r="G244" s="245"/>
      <c r="H244" s="248">
        <v>80.799999999999997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144</v>
      </c>
      <c r="AU244" s="254" t="s">
        <v>83</v>
      </c>
      <c r="AV244" s="14" t="s">
        <v>83</v>
      </c>
      <c r="AW244" s="14" t="s">
        <v>30</v>
      </c>
      <c r="AX244" s="14" t="s">
        <v>81</v>
      </c>
      <c r="AY244" s="254" t="s">
        <v>129</v>
      </c>
    </row>
    <row r="245" s="2" customFormat="1" ht="24.15" customHeight="1">
      <c r="A245" s="38"/>
      <c r="B245" s="39"/>
      <c r="C245" s="219" t="s">
        <v>360</v>
      </c>
      <c r="D245" s="219" t="s">
        <v>131</v>
      </c>
      <c r="E245" s="220" t="s">
        <v>546</v>
      </c>
      <c r="F245" s="221" t="s">
        <v>547</v>
      </c>
      <c r="G245" s="222" t="s">
        <v>166</v>
      </c>
      <c r="H245" s="223">
        <v>9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38</v>
      </c>
      <c r="O245" s="91"/>
      <c r="P245" s="229">
        <f>O245*H245</f>
        <v>0</v>
      </c>
      <c r="Q245" s="229">
        <v>0.29221000000000003</v>
      </c>
      <c r="R245" s="229">
        <f>Q245*H245</f>
        <v>2.6298900000000001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135</v>
      </c>
      <c r="AT245" s="231" t="s">
        <v>131</v>
      </c>
      <c r="AU245" s="231" t="s">
        <v>83</v>
      </c>
      <c r="AY245" s="17" t="s">
        <v>129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81</v>
      </c>
      <c r="BK245" s="232">
        <f>ROUND(I245*H245,2)</f>
        <v>0</v>
      </c>
      <c r="BL245" s="17" t="s">
        <v>135</v>
      </c>
      <c r="BM245" s="231" t="s">
        <v>548</v>
      </c>
    </row>
    <row r="246" s="2" customFormat="1" ht="37.8" customHeight="1">
      <c r="A246" s="38"/>
      <c r="B246" s="39"/>
      <c r="C246" s="266" t="s">
        <v>365</v>
      </c>
      <c r="D246" s="266" t="s">
        <v>215</v>
      </c>
      <c r="E246" s="267" t="s">
        <v>549</v>
      </c>
      <c r="F246" s="268" t="s">
        <v>550</v>
      </c>
      <c r="G246" s="269" t="s">
        <v>166</v>
      </c>
      <c r="H246" s="270">
        <v>9</v>
      </c>
      <c r="I246" s="271"/>
      <c r="J246" s="272">
        <f>ROUND(I246*H246,2)</f>
        <v>0</v>
      </c>
      <c r="K246" s="273"/>
      <c r="L246" s="274"/>
      <c r="M246" s="275" t="s">
        <v>1</v>
      </c>
      <c r="N246" s="276" t="s">
        <v>38</v>
      </c>
      <c r="O246" s="91"/>
      <c r="P246" s="229">
        <f>O246*H246</f>
        <v>0</v>
      </c>
      <c r="Q246" s="229">
        <v>0.015599999999999999</v>
      </c>
      <c r="R246" s="229">
        <f>Q246*H246</f>
        <v>0.1404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168</v>
      </c>
      <c r="AT246" s="231" t="s">
        <v>215</v>
      </c>
      <c r="AU246" s="231" t="s">
        <v>83</v>
      </c>
      <c r="AY246" s="17" t="s">
        <v>129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81</v>
      </c>
      <c r="BK246" s="232">
        <f>ROUND(I246*H246,2)</f>
        <v>0</v>
      </c>
      <c r="BL246" s="17" t="s">
        <v>135</v>
      </c>
      <c r="BM246" s="231" t="s">
        <v>551</v>
      </c>
    </row>
    <row r="247" s="2" customFormat="1" ht="24.15" customHeight="1">
      <c r="A247" s="38"/>
      <c r="B247" s="39"/>
      <c r="C247" s="219" t="s">
        <v>372</v>
      </c>
      <c r="D247" s="219" t="s">
        <v>131</v>
      </c>
      <c r="E247" s="220" t="s">
        <v>552</v>
      </c>
      <c r="F247" s="221" t="s">
        <v>553</v>
      </c>
      <c r="G247" s="222" t="s">
        <v>166</v>
      </c>
      <c r="H247" s="223">
        <v>5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38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2.1000000000000001</v>
      </c>
      <c r="T247" s="230">
        <f>S247*H247</f>
        <v>10.5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135</v>
      </c>
      <c r="AT247" s="231" t="s">
        <v>131</v>
      </c>
      <c r="AU247" s="231" t="s">
        <v>83</v>
      </c>
      <c r="AY247" s="17" t="s">
        <v>129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81</v>
      </c>
      <c r="BK247" s="232">
        <f>ROUND(I247*H247,2)</f>
        <v>0</v>
      </c>
      <c r="BL247" s="17" t="s">
        <v>135</v>
      </c>
      <c r="BM247" s="231" t="s">
        <v>554</v>
      </c>
    </row>
    <row r="248" s="12" customFormat="1" ht="22.8" customHeight="1">
      <c r="A248" s="12"/>
      <c r="B248" s="203"/>
      <c r="C248" s="204"/>
      <c r="D248" s="205" t="s">
        <v>72</v>
      </c>
      <c r="E248" s="217" t="s">
        <v>344</v>
      </c>
      <c r="F248" s="217" t="s">
        <v>345</v>
      </c>
      <c r="G248" s="204"/>
      <c r="H248" s="204"/>
      <c r="I248" s="207"/>
      <c r="J248" s="218">
        <f>BK248</f>
        <v>0</v>
      </c>
      <c r="K248" s="204"/>
      <c r="L248" s="209"/>
      <c r="M248" s="210"/>
      <c r="N248" s="211"/>
      <c r="O248" s="211"/>
      <c r="P248" s="212">
        <f>SUM(P249:P257)</f>
        <v>0</v>
      </c>
      <c r="Q248" s="211"/>
      <c r="R248" s="212">
        <f>SUM(R249:R257)</f>
        <v>0</v>
      </c>
      <c r="S248" s="211"/>
      <c r="T248" s="213">
        <f>SUM(T249:T257)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81</v>
      </c>
      <c r="AT248" s="215" t="s">
        <v>72</v>
      </c>
      <c r="AU248" s="215" t="s">
        <v>81</v>
      </c>
      <c r="AY248" s="214" t="s">
        <v>129</v>
      </c>
      <c r="BK248" s="216">
        <f>SUM(BK249:BK257)</f>
        <v>0</v>
      </c>
    </row>
    <row r="249" s="2" customFormat="1" ht="16.5" customHeight="1">
      <c r="A249" s="38"/>
      <c r="B249" s="39"/>
      <c r="C249" s="219" t="s">
        <v>380</v>
      </c>
      <c r="D249" s="219" t="s">
        <v>131</v>
      </c>
      <c r="E249" s="220" t="s">
        <v>347</v>
      </c>
      <c r="F249" s="221" t="s">
        <v>348</v>
      </c>
      <c r="G249" s="222" t="s">
        <v>191</v>
      </c>
      <c r="H249" s="223">
        <v>267.18799999999999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38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135</v>
      </c>
      <c r="AT249" s="231" t="s">
        <v>131</v>
      </c>
      <c r="AU249" s="231" t="s">
        <v>83</v>
      </c>
      <c r="AY249" s="17" t="s">
        <v>129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81</v>
      </c>
      <c r="BK249" s="232">
        <f>ROUND(I249*H249,2)</f>
        <v>0</v>
      </c>
      <c r="BL249" s="17" t="s">
        <v>135</v>
      </c>
      <c r="BM249" s="231" t="s">
        <v>349</v>
      </c>
    </row>
    <row r="250" s="2" customFormat="1" ht="24.15" customHeight="1">
      <c r="A250" s="38"/>
      <c r="B250" s="39"/>
      <c r="C250" s="219" t="s">
        <v>384</v>
      </c>
      <c r="D250" s="219" t="s">
        <v>131</v>
      </c>
      <c r="E250" s="220" t="s">
        <v>351</v>
      </c>
      <c r="F250" s="221" t="s">
        <v>352</v>
      </c>
      <c r="G250" s="222" t="s">
        <v>191</v>
      </c>
      <c r="H250" s="223">
        <v>1603.1279999999999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38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135</v>
      </c>
      <c r="AT250" s="231" t="s">
        <v>131</v>
      </c>
      <c r="AU250" s="231" t="s">
        <v>83</v>
      </c>
      <c r="AY250" s="17" t="s">
        <v>129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81</v>
      </c>
      <c r="BK250" s="232">
        <f>ROUND(I250*H250,2)</f>
        <v>0</v>
      </c>
      <c r="BL250" s="17" t="s">
        <v>135</v>
      </c>
      <c r="BM250" s="231" t="s">
        <v>353</v>
      </c>
    </row>
    <row r="251" s="14" customFormat="1">
      <c r="A251" s="14"/>
      <c r="B251" s="244"/>
      <c r="C251" s="245"/>
      <c r="D251" s="235" t="s">
        <v>144</v>
      </c>
      <c r="E251" s="245"/>
      <c r="F251" s="247" t="s">
        <v>555</v>
      </c>
      <c r="G251" s="245"/>
      <c r="H251" s="248">
        <v>1603.1279999999999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144</v>
      </c>
      <c r="AU251" s="254" t="s">
        <v>83</v>
      </c>
      <c r="AV251" s="14" t="s">
        <v>83</v>
      </c>
      <c r="AW251" s="14" t="s">
        <v>4</v>
      </c>
      <c r="AX251" s="14" t="s">
        <v>81</v>
      </c>
      <c r="AY251" s="254" t="s">
        <v>129</v>
      </c>
    </row>
    <row r="252" s="2" customFormat="1" ht="37.8" customHeight="1">
      <c r="A252" s="38"/>
      <c r="B252" s="39"/>
      <c r="C252" s="219" t="s">
        <v>389</v>
      </c>
      <c r="D252" s="219" t="s">
        <v>131</v>
      </c>
      <c r="E252" s="220" t="s">
        <v>356</v>
      </c>
      <c r="F252" s="221" t="s">
        <v>357</v>
      </c>
      <c r="G252" s="222" t="s">
        <v>191</v>
      </c>
      <c r="H252" s="223">
        <v>144.71799999999999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38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135</v>
      </c>
      <c r="AT252" s="231" t="s">
        <v>131</v>
      </c>
      <c r="AU252" s="231" t="s">
        <v>83</v>
      </c>
      <c r="AY252" s="17" t="s">
        <v>129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81</v>
      </c>
      <c r="BK252" s="232">
        <f>ROUND(I252*H252,2)</f>
        <v>0</v>
      </c>
      <c r="BL252" s="17" t="s">
        <v>135</v>
      </c>
      <c r="BM252" s="231" t="s">
        <v>358</v>
      </c>
    </row>
    <row r="253" s="14" customFormat="1">
      <c r="A253" s="14"/>
      <c r="B253" s="244"/>
      <c r="C253" s="245"/>
      <c r="D253" s="235" t="s">
        <v>144</v>
      </c>
      <c r="E253" s="246" t="s">
        <v>1</v>
      </c>
      <c r="F253" s="247" t="s">
        <v>556</v>
      </c>
      <c r="G253" s="245"/>
      <c r="H253" s="248">
        <v>144.71799999999999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144</v>
      </c>
      <c r="AU253" s="254" t="s">
        <v>83</v>
      </c>
      <c r="AV253" s="14" t="s">
        <v>83</v>
      </c>
      <c r="AW253" s="14" t="s">
        <v>30</v>
      </c>
      <c r="AX253" s="14" t="s">
        <v>81</v>
      </c>
      <c r="AY253" s="254" t="s">
        <v>129</v>
      </c>
    </row>
    <row r="254" s="2" customFormat="1" ht="44.25" customHeight="1">
      <c r="A254" s="38"/>
      <c r="B254" s="39"/>
      <c r="C254" s="219" t="s">
        <v>393</v>
      </c>
      <c r="D254" s="219" t="s">
        <v>131</v>
      </c>
      <c r="E254" s="220" t="s">
        <v>361</v>
      </c>
      <c r="F254" s="221" t="s">
        <v>362</v>
      </c>
      <c r="G254" s="222" t="s">
        <v>191</v>
      </c>
      <c r="H254" s="223">
        <v>108.25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38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135</v>
      </c>
      <c r="AT254" s="231" t="s">
        <v>131</v>
      </c>
      <c r="AU254" s="231" t="s">
        <v>83</v>
      </c>
      <c r="AY254" s="17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81</v>
      </c>
      <c r="BK254" s="232">
        <f>ROUND(I254*H254,2)</f>
        <v>0</v>
      </c>
      <c r="BL254" s="17" t="s">
        <v>135</v>
      </c>
      <c r="BM254" s="231" t="s">
        <v>363</v>
      </c>
    </row>
    <row r="255" s="14" customFormat="1">
      <c r="A255" s="14"/>
      <c r="B255" s="244"/>
      <c r="C255" s="245"/>
      <c r="D255" s="235" t="s">
        <v>144</v>
      </c>
      <c r="E255" s="246" t="s">
        <v>1</v>
      </c>
      <c r="F255" s="247" t="s">
        <v>557</v>
      </c>
      <c r="G255" s="245"/>
      <c r="H255" s="248">
        <v>108.25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144</v>
      </c>
      <c r="AU255" s="254" t="s">
        <v>83</v>
      </c>
      <c r="AV255" s="14" t="s">
        <v>83</v>
      </c>
      <c r="AW255" s="14" t="s">
        <v>30</v>
      </c>
      <c r="AX255" s="14" t="s">
        <v>81</v>
      </c>
      <c r="AY255" s="254" t="s">
        <v>129</v>
      </c>
    </row>
    <row r="256" s="2" customFormat="1" ht="44.25" customHeight="1">
      <c r="A256" s="38"/>
      <c r="B256" s="39"/>
      <c r="C256" s="219" t="s">
        <v>400</v>
      </c>
      <c r="D256" s="219" t="s">
        <v>131</v>
      </c>
      <c r="E256" s="220" t="s">
        <v>366</v>
      </c>
      <c r="F256" s="221" t="s">
        <v>367</v>
      </c>
      <c r="G256" s="222" t="s">
        <v>191</v>
      </c>
      <c r="H256" s="223">
        <v>14.220000000000001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38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135</v>
      </c>
      <c r="AT256" s="231" t="s">
        <v>131</v>
      </c>
      <c r="AU256" s="231" t="s">
        <v>83</v>
      </c>
      <c r="AY256" s="17" t="s">
        <v>129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81</v>
      </c>
      <c r="BK256" s="232">
        <f>ROUND(I256*H256,2)</f>
        <v>0</v>
      </c>
      <c r="BL256" s="17" t="s">
        <v>135</v>
      </c>
      <c r="BM256" s="231" t="s">
        <v>368</v>
      </c>
    </row>
    <row r="257" s="14" customFormat="1">
      <c r="A257" s="14"/>
      <c r="B257" s="244"/>
      <c r="C257" s="245"/>
      <c r="D257" s="235" t="s">
        <v>144</v>
      </c>
      <c r="E257" s="246" t="s">
        <v>1</v>
      </c>
      <c r="F257" s="247" t="s">
        <v>558</v>
      </c>
      <c r="G257" s="245"/>
      <c r="H257" s="248">
        <v>14.220000000000001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144</v>
      </c>
      <c r="AU257" s="254" t="s">
        <v>83</v>
      </c>
      <c r="AV257" s="14" t="s">
        <v>83</v>
      </c>
      <c r="AW257" s="14" t="s">
        <v>30</v>
      </c>
      <c r="AX257" s="14" t="s">
        <v>81</v>
      </c>
      <c r="AY257" s="254" t="s">
        <v>129</v>
      </c>
    </row>
    <row r="258" s="12" customFormat="1" ht="22.8" customHeight="1">
      <c r="A258" s="12"/>
      <c r="B258" s="203"/>
      <c r="C258" s="204"/>
      <c r="D258" s="205" t="s">
        <v>72</v>
      </c>
      <c r="E258" s="217" t="s">
        <v>370</v>
      </c>
      <c r="F258" s="217" t="s">
        <v>371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P259</f>
        <v>0</v>
      </c>
      <c r="Q258" s="211"/>
      <c r="R258" s="212">
        <f>R259</f>
        <v>0</v>
      </c>
      <c r="S258" s="211"/>
      <c r="T258" s="213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81</v>
      </c>
      <c r="AT258" s="215" t="s">
        <v>72</v>
      </c>
      <c r="AU258" s="215" t="s">
        <v>81</v>
      </c>
      <c r="AY258" s="214" t="s">
        <v>129</v>
      </c>
      <c r="BK258" s="216">
        <f>BK259</f>
        <v>0</v>
      </c>
    </row>
    <row r="259" s="2" customFormat="1" ht="24.15" customHeight="1">
      <c r="A259" s="38"/>
      <c r="B259" s="39"/>
      <c r="C259" s="219" t="s">
        <v>406</v>
      </c>
      <c r="D259" s="219" t="s">
        <v>131</v>
      </c>
      <c r="E259" s="220" t="s">
        <v>373</v>
      </c>
      <c r="F259" s="221" t="s">
        <v>374</v>
      </c>
      <c r="G259" s="222" t="s">
        <v>191</v>
      </c>
      <c r="H259" s="223">
        <v>251.03200000000001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38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135</v>
      </c>
      <c r="AT259" s="231" t="s">
        <v>131</v>
      </c>
      <c r="AU259" s="231" t="s">
        <v>83</v>
      </c>
      <c r="AY259" s="17" t="s">
        <v>129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81</v>
      </c>
      <c r="BK259" s="232">
        <f>ROUND(I259*H259,2)</f>
        <v>0</v>
      </c>
      <c r="BL259" s="17" t="s">
        <v>135</v>
      </c>
      <c r="BM259" s="231" t="s">
        <v>375</v>
      </c>
    </row>
    <row r="260" s="12" customFormat="1" ht="25.92" customHeight="1">
      <c r="A260" s="12"/>
      <c r="B260" s="203"/>
      <c r="C260" s="204"/>
      <c r="D260" s="205" t="s">
        <v>72</v>
      </c>
      <c r="E260" s="206" t="s">
        <v>376</v>
      </c>
      <c r="F260" s="206" t="s">
        <v>377</v>
      </c>
      <c r="G260" s="204"/>
      <c r="H260" s="204"/>
      <c r="I260" s="207"/>
      <c r="J260" s="208">
        <f>BK260</f>
        <v>0</v>
      </c>
      <c r="K260" s="204"/>
      <c r="L260" s="209"/>
      <c r="M260" s="210"/>
      <c r="N260" s="211"/>
      <c r="O260" s="211"/>
      <c r="P260" s="212">
        <f>P261</f>
        <v>0</v>
      </c>
      <c r="Q260" s="211"/>
      <c r="R260" s="212">
        <f>R261</f>
        <v>0.0124</v>
      </c>
      <c r="S260" s="211"/>
      <c r="T260" s="213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83</v>
      </c>
      <c r="AT260" s="215" t="s">
        <v>72</v>
      </c>
      <c r="AU260" s="215" t="s">
        <v>73</v>
      </c>
      <c r="AY260" s="214" t="s">
        <v>129</v>
      </c>
      <c r="BK260" s="216">
        <f>BK261</f>
        <v>0</v>
      </c>
    </row>
    <row r="261" s="12" customFormat="1" ht="22.8" customHeight="1">
      <c r="A261" s="12"/>
      <c r="B261" s="203"/>
      <c r="C261" s="204"/>
      <c r="D261" s="205" t="s">
        <v>72</v>
      </c>
      <c r="E261" s="217" t="s">
        <v>378</v>
      </c>
      <c r="F261" s="217" t="s">
        <v>379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SUM(P262:P266)</f>
        <v>0</v>
      </c>
      <c r="Q261" s="211"/>
      <c r="R261" s="212">
        <f>SUM(R262:R266)</f>
        <v>0.0124</v>
      </c>
      <c r="S261" s="211"/>
      <c r="T261" s="213">
        <f>SUM(T262:T266)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83</v>
      </c>
      <c r="AT261" s="215" t="s">
        <v>72</v>
      </c>
      <c r="AU261" s="215" t="s">
        <v>81</v>
      </c>
      <c r="AY261" s="214" t="s">
        <v>129</v>
      </c>
      <c r="BK261" s="216">
        <f>SUM(BK262:BK266)</f>
        <v>0</v>
      </c>
    </row>
    <row r="262" s="2" customFormat="1" ht="24.15" customHeight="1">
      <c r="A262" s="38"/>
      <c r="B262" s="39"/>
      <c r="C262" s="219" t="s">
        <v>325</v>
      </c>
      <c r="D262" s="219" t="s">
        <v>131</v>
      </c>
      <c r="E262" s="220" t="s">
        <v>381</v>
      </c>
      <c r="F262" s="221" t="s">
        <v>382</v>
      </c>
      <c r="G262" s="222" t="s">
        <v>134</v>
      </c>
      <c r="H262" s="223">
        <v>14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38</v>
      </c>
      <c r="O262" s="91"/>
      <c r="P262" s="229">
        <f>O262*H262</f>
        <v>0</v>
      </c>
      <c r="Q262" s="229">
        <v>4.0000000000000003E-05</v>
      </c>
      <c r="R262" s="229">
        <f>Q262*H262</f>
        <v>0.00056000000000000006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135</v>
      </c>
      <c r="AT262" s="231" t="s">
        <v>131</v>
      </c>
      <c r="AU262" s="231" t="s">
        <v>83</v>
      </c>
      <c r="AY262" s="17" t="s">
        <v>129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81</v>
      </c>
      <c r="BK262" s="232">
        <f>ROUND(I262*H262,2)</f>
        <v>0</v>
      </c>
      <c r="BL262" s="17" t="s">
        <v>135</v>
      </c>
      <c r="BM262" s="231" t="s">
        <v>383</v>
      </c>
    </row>
    <row r="263" s="2" customFormat="1" ht="24.15" customHeight="1">
      <c r="A263" s="38"/>
      <c r="B263" s="39"/>
      <c r="C263" s="266" t="s">
        <v>413</v>
      </c>
      <c r="D263" s="266" t="s">
        <v>215</v>
      </c>
      <c r="E263" s="267" t="s">
        <v>385</v>
      </c>
      <c r="F263" s="268" t="s">
        <v>386</v>
      </c>
      <c r="G263" s="269" t="s">
        <v>134</v>
      </c>
      <c r="H263" s="270">
        <v>16.800000000000001</v>
      </c>
      <c r="I263" s="271"/>
      <c r="J263" s="272">
        <f>ROUND(I263*H263,2)</f>
        <v>0</v>
      </c>
      <c r="K263" s="273"/>
      <c r="L263" s="274"/>
      <c r="M263" s="275" t="s">
        <v>1</v>
      </c>
      <c r="N263" s="276" t="s">
        <v>38</v>
      </c>
      <c r="O263" s="91"/>
      <c r="P263" s="229">
        <f>O263*H263</f>
        <v>0</v>
      </c>
      <c r="Q263" s="229">
        <v>0.00029999999999999997</v>
      </c>
      <c r="R263" s="229">
        <f>Q263*H263</f>
        <v>0.0050399999999999993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168</v>
      </c>
      <c r="AT263" s="231" t="s">
        <v>215</v>
      </c>
      <c r="AU263" s="231" t="s">
        <v>83</v>
      </c>
      <c r="AY263" s="17" t="s">
        <v>129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81</v>
      </c>
      <c r="BK263" s="232">
        <f>ROUND(I263*H263,2)</f>
        <v>0</v>
      </c>
      <c r="BL263" s="17" t="s">
        <v>135</v>
      </c>
      <c r="BM263" s="231" t="s">
        <v>387</v>
      </c>
    </row>
    <row r="264" s="14" customFormat="1">
      <c r="A264" s="14"/>
      <c r="B264" s="244"/>
      <c r="C264" s="245"/>
      <c r="D264" s="235" t="s">
        <v>144</v>
      </c>
      <c r="E264" s="246" t="s">
        <v>1</v>
      </c>
      <c r="F264" s="247" t="s">
        <v>559</v>
      </c>
      <c r="G264" s="245"/>
      <c r="H264" s="248">
        <v>16.800000000000001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144</v>
      </c>
      <c r="AU264" s="254" t="s">
        <v>83</v>
      </c>
      <c r="AV264" s="14" t="s">
        <v>83</v>
      </c>
      <c r="AW264" s="14" t="s">
        <v>30</v>
      </c>
      <c r="AX264" s="14" t="s">
        <v>81</v>
      </c>
      <c r="AY264" s="254" t="s">
        <v>129</v>
      </c>
    </row>
    <row r="265" s="2" customFormat="1" ht="24.15" customHeight="1">
      <c r="A265" s="38"/>
      <c r="B265" s="39"/>
      <c r="C265" s="219" t="s">
        <v>417</v>
      </c>
      <c r="D265" s="219" t="s">
        <v>131</v>
      </c>
      <c r="E265" s="220" t="s">
        <v>390</v>
      </c>
      <c r="F265" s="221" t="s">
        <v>391</v>
      </c>
      <c r="G265" s="222" t="s">
        <v>166</v>
      </c>
      <c r="H265" s="223">
        <v>42.5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38</v>
      </c>
      <c r="O265" s="91"/>
      <c r="P265" s="229">
        <f>O265*H265</f>
        <v>0</v>
      </c>
      <c r="Q265" s="229">
        <v>0.00016000000000000001</v>
      </c>
      <c r="R265" s="229">
        <f>Q265*H265</f>
        <v>0.0068000000000000005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214</v>
      </c>
      <c r="AT265" s="231" t="s">
        <v>131</v>
      </c>
      <c r="AU265" s="231" t="s">
        <v>83</v>
      </c>
      <c r="AY265" s="17" t="s">
        <v>129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81</v>
      </c>
      <c r="BK265" s="232">
        <f>ROUND(I265*H265,2)</f>
        <v>0</v>
      </c>
      <c r="BL265" s="17" t="s">
        <v>214</v>
      </c>
      <c r="BM265" s="231" t="s">
        <v>392</v>
      </c>
    </row>
    <row r="266" s="2" customFormat="1" ht="24.15" customHeight="1">
      <c r="A266" s="38"/>
      <c r="B266" s="39"/>
      <c r="C266" s="219" t="s">
        <v>421</v>
      </c>
      <c r="D266" s="219" t="s">
        <v>131</v>
      </c>
      <c r="E266" s="220" t="s">
        <v>394</v>
      </c>
      <c r="F266" s="221" t="s">
        <v>395</v>
      </c>
      <c r="G266" s="222" t="s">
        <v>191</v>
      </c>
      <c r="H266" s="223">
        <v>0.0070000000000000001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38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214</v>
      </c>
      <c r="AT266" s="231" t="s">
        <v>131</v>
      </c>
      <c r="AU266" s="231" t="s">
        <v>83</v>
      </c>
      <c r="AY266" s="17" t="s">
        <v>129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81</v>
      </c>
      <c r="BK266" s="232">
        <f>ROUND(I266*H266,2)</f>
        <v>0</v>
      </c>
      <c r="BL266" s="17" t="s">
        <v>214</v>
      </c>
      <c r="BM266" s="231" t="s">
        <v>396</v>
      </c>
    </row>
    <row r="267" s="12" customFormat="1" ht="25.92" customHeight="1">
      <c r="A267" s="12"/>
      <c r="B267" s="203"/>
      <c r="C267" s="204"/>
      <c r="D267" s="205" t="s">
        <v>72</v>
      </c>
      <c r="E267" s="206" t="s">
        <v>397</v>
      </c>
      <c r="F267" s="206" t="s">
        <v>398</v>
      </c>
      <c r="G267" s="204"/>
      <c r="H267" s="204"/>
      <c r="I267" s="207"/>
      <c r="J267" s="208">
        <f>BK267</f>
        <v>0</v>
      </c>
      <c r="K267" s="204"/>
      <c r="L267" s="209"/>
      <c r="M267" s="210"/>
      <c r="N267" s="211"/>
      <c r="O267" s="211"/>
      <c r="P267" s="212">
        <f>P268</f>
        <v>0</v>
      </c>
      <c r="Q267" s="211"/>
      <c r="R267" s="212">
        <f>R268</f>
        <v>0</v>
      </c>
      <c r="S267" s="211"/>
      <c r="T267" s="213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155</v>
      </c>
      <c r="AT267" s="215" t="s">
        <v>72</v>
      </c>
      <c r="AU267" s="215" t="s">
        <v>73</v>
      </c>
      <c r="AY267" s="214" t="s">
        <v>129</v>
      </c>
      <c r="BK267" s="216">
        <f>BK268</f>
        <v>0</v>
      </c>
    </row>
    <row r="268" s="12" customFormat="1" ht="22.8" customHeight="1">
      <c r="A268" s="12"/>
      <c r="B268" s="203"/>
      <c r="C268" s="204"/>
      <c r="D268" s="205" t="s">
        <v>72</v>
      </c>
      <c r="E268" s="217" t="s">
        <v>399</v>
      </c>
      <c r="F268" s="217" t="s">
        <v>398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SUM(P269:P275)</f>
        <v>0</v>
      </c>
      <c r="Q268" s="211"/>
      <c r="R268" s="212">
        <f>SUM(R269:R275)</f>
        <v>0</v>
      </c>
      <c r="S268" s="211"/>
      <c r="T268" s="213">
        <f>SUM(T269:T275)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155</v>
      </c>
      <c r="AT268" s="215" t="s">
        <v>72</v>
      </c>
      <c r="AU268" s="215" t="s">
        <v>81</v>
      </c>
      <c r="AY268" s="214" t="s">
        <v>129</v>
      </c>
      <c r="BK268" s="216">
        <f>SUM(BK269:BK275)</f>
        <v>0</v>
      </c>
    </row>
    <row r="269" s="2" customFormat="1" ht="37.8" customHeight="1">
      <c r="A269" s="38"/>
      <c r="B269" s="39"/>
      <c r="C269" s="219" t="s">
        <v>425</v>
      </c>
      <c r="D269" s="219" t="s">
        <v>131</v>
      </c>
      <c r="E269" s="220" t="s">
        <v>401</v>
      </c>
      <c r="F269" s="221" t="s">
        <v>402</v>
      </c>
      <c r="G269" s="222" t="s">
        <v>403</v>
      </c>
      <c r="H269" s="223">
        <v>1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38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404</v>
      </c>
      <c r="AT269" s="231" t="s">
        <v>131</v>
      </c>
      <c r="AU269" s="231" t="s">
        <v>83</v>
      </c>
      <c r="AY269" s="17" t="s">
        <v>129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81</v>
      </c>
      <c r="BK269" s="232">
        <f>ROUND(I269*H269,2)</f>
        <v>0</v>
      </c>
      <c r="BL269" s="17" t="s">
        <v>404</v>
      </c>
      <c r="BM269" s="231" t="s">
        <v>405</v>
      </c>
    </row>
    <row r="270" s="2" customFormat="1" ht="16.5" customHeight="1">
      <c r="A270" s="38"/>
      <c r="B270" s="39"/>
      <c r="C270" s="219" t="s">
        <v>560</v>
      </c>
      <c r="D270" s="219" t="s">
        <v>131</v>
      </c>
      <c r="E270" s="220" t="s">
        <v>407</v>
      </c>
      <c r="F270" s="221" t="s">
        <v>408</v>
      </c>
      <c r="G270" s="222" t="s">
        <v>403</v>
      </c>
      <c r="H270" s="223">
        <v>1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38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404</v>
      </c>
      <c r="AT270" s="231" t="s">
        <v>131</v>
      </c>
      <c r="AU270" s="231" t="s">
        <v>83</v>
      </c>
      <c r="AY270" s="17" t="s">
        <v>129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81</v>
      </c>
      <c r="BK270" s="232">
        <f>ROUND(I270*H270,2)</f>
        <v>0</v>
      </c>
      <c r="BL270" s="17" t="s">
        <v>404</v>
      </c>
      <c r="BM270" s="231" t="s">
        <v>409</v>
      </c>
    </row>
    <row r="271" s="2" customFormat="1" ht="16.5" customHeight="1">
      <c r="A271" s="38"/>
      <c r="B271" s="39"/>
      <c r="C271" s="219" t="s">
        <v>561</v>
      </c>
      <c r="D271" s="219" t="s">
        <v>131</v>
      </c>
      <c r="E271" s="220" t="s">
        <v>410</v>
      </c>
      <c r="F271" s="221" t="s">
        <v>411</v>
      </c>
      <c r="G271" s="222" t="s">
        <v>403</v>
      </c>
      <c r="H271" s="223">
        <v>1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38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404</v>
      </c>
      <c r="AT271" s="231" t="s">
        <v>131</v>
      </c>
      <c r="AU271" s="231" t="s">
        <v>83</v>
      </c>
      <c r="AY271" s="17" t="s">
        <v>129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81</v>
      </c>
      <c r="BK271" s="232">
        <f>ROUND(I271*H271,2)</f>
        <v>0</v>
      </c>
      <c r="BL271" s="17" t="s">
        <v>404</v>
      </c>
      <c r="BM271" s="231" t="s">
        <v>412</v>
      </c>
    </row>
    <row r="272" s="2" customFormat="1" ht="16.5" customHeight="1">
      <c r="A272" s="38"/>
      <c r="B272" s="39"/>
      <c r="C272" s="219" t="s">
        <v>562</v>
      </c>
      <c r="D272" s="219" t="s">
        <v>131</v>
      </c>
      <c r="E272" s="220" t="s">
        <v>414</v>
      </c>
      <c r="F272" s="221" t="s">
        <v>415</v>
      </c>
      <c r="G272" s="222" t="s">
        <v>403</v>
      </c>
      <c r="H272" s="223">
        <v>1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38</v>
      </c>
      <c r="O272" s="91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404</v>
      </c>
      <c r="AT272" s="231" t="s">
        <v>131</v>
      </c>
      <c r="AU272" s="231" t="s">
        <v>83</v>
      </c>
      <c r="AY272" s="17" t="s">
        <v>129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81</v>
      </c>
      <c r="BK272" s="232">
        <f>ROUND(I272*H272,2)</f>
        <v>0</v>
      </c>
      <c r="BL272" s="17" t="s">
        <v>404</v>
      </c>
      <c r="BM272" s="231" t="s">
        <v>416</v>
      </c>
    </row>
    <row r="273" s="2" customFormat="1" ht="16.5" customHeight="1">
      <c r="A273" s="38"/>
      <c r="B273" s="39"/>
      <c r="C273" s="219" t="s">
        <v>563</v>
      </c>
      <c r="D273" s="219" t="s">
        <v>131</v>
      </c>
      <c r="E273" s="220" t="s">
        <v>418</v>
      </c>
      <c r="F273" s="221" t="s">
        <v>419</v>
      </c>
      <c r="G273" s="222" t="s">
        <v>403</v>
      </c>
      <c r="H273" s="223">
        <v>1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38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404</v>
      </c>
      <c r="AT273" s="231" t="s">
        <v>131</v>
      </c>
      <c r="AU273" s="231" t="s">
        <v>83</v>
      </c>
      <c r="AY273" s="17" t="s">
        <v>129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81</v>
      </c>
      <c r="BK273" s="232">
        <f>ROUND(I273*H273,2)</f>
        <v>0</v>
      </c>
      <c r="BL273" s="17" t="s">
        <v>404</v>
      </c>
      <c r="BM273" s="231" t="s">
        <v>420</v>
      </c>
    </row>
    <row r="274" s="2" customFormat="1" ht="16.5" customHeight="1">
      <c r="A274" s="38"/>
      <c r="B274" s="39"/>
      <c r="C274" s="219" t="s">
        <v>564</v>
      </c>
      <c r="D274" s="219" t="s">
        <v>131</v>
      </c>
      <c r="E274" s="220" t="s">
        <v>422</v>
      </c>
      <c r="F274" s="221" t="s">
        <v>423</v>
      </c>
      <c r="G274" s="222" t="s">
        <v>403</v>
      </c>
      <c r="H274" s="223">
        <v>1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38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404</v>
      </c>
      <c r="AT274" s="231" t="s">
        <v>131</v>
      </c>
      <c r="AU274" s="231" t="s">
        <v>83</v>
      </c>
      <c r="AY274" s="17" t="s">
        <v>129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81</v>
      </c>
      <c r="BK274" s="232">
        <f>ROUND(I274*H274,2)</f>
        <v>0</v>
      </c>
      <c r="BL274" s="17" t="s">
        <v>404</v>
      </c>
      <c r="BM274" s="231" t="s">
        <v>424</v>
      </c>
    </row>
    <row r="275" s="2" customFormat="1" ht="16.5" customHeight="1">
      <c r="A275" s="38"/>
      <c r="B275" s="39"/>
      <c r="C275" s="219" t="s">
        <v>565</v>
      </c>
      <c r="D275" s="219" t="s">
        <v>131</v>
      </c>
      <c r="E275" s="220" t="s">
        <v>426</v>
      </c>
      <c r="F275" s="221" t="s">
        <v>427</v>
      </c>
      <c r="G275" s="222" t="s">
        <v>403</v>
      </c>
      <c r="H275" s="223">
        <v>1</v>
      </c>
      <c r="I275" s="224"/>
      <c r="J275" s="225">
        <f>ROUND(I275*H275,2)</f>
        <v>0</v>
      </c>
      <c r="K275" s="226"/>
      <c r="L275" s="44"/>
      <c r="M275" s="277" t="s">
        <v>1</v>
      </c>
      <c r="N275" s="278" t="s">
        <v>38</v>
      </c>
      <c r="O275" s="279"/>
      <c r="P275" s="280">
        <f>O275*H275</f>
        <v>0</v>
      </c>
      <c r="Q275" s="280">
        <v>0</v>
      </c>
      <c r="R275" s="280">
        <f>Q275*H275</f>
        <v>0</v>
      </c>
      <c r="S275" s="280">
        <v>0</v>
      </c>
      <c r="T275" s="281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404</v>
      </c>
      <c r="AT275" s="231" t="s">
        <v>131</v>
      </c>
      <c r="AU275" s="231" t="s">
        <v>83</v>
      </c>
      <c r="AY275" s="17" t="s">
        <v>129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81</v>
      </c>
      <c r="BK275" s="232">
        <f>ROUND(I275*H275,2)</f>
        <v>0</v>
      </c>
      <c r="BL275" s="17" t="s">
        <v>404</v>
      </c>
      <c r="BM275" s="231" t="s">
        <v>428</v>
      </c>
    </row>
    <row r="276" s="2" customFormat="1" ht="6.96" customHeight="1">
      <c r="A276" s="38"/>
      <c r="B276" s="66"/>
      <c r="C276" s="67"/>
      <c r="D276" s="67"/>
      <c r="E276" s="67"/>
      <c r="F276" s="67"/>
      <c r="G276" s="67"/>
      <c r="H276" s="67"/>
      <c r="I276" s="67"/>
      <c r="J276" s="67"/>
      <c r="K276" s="67"/>
      <c r="L276" s="44"/>
      <c r="M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</sheetData>
  <sheetProtection sheet="1" autoFilter="0" formatColumns="0" formatRows="0" objects="1" scenarios="1" spinCount="100000" saltValue="9HdCdI7zcCvtOjmwaBxpzOuI1O4iF8Uv4sDVZKhiGYcGZepwNHv7FxOi/Vts8181EvO/BG+rK1/dvfVghG89ng==" hashValue="pmW+Fva9qzD5DSpBw+7zHO1ZNUYTcF4O6qmcnFHDdPRSvWjX5dabD0nmIxZL1Y9BGo1Y+ISZoA7JdwAkInzbSg==" algorithmName="SHA-512" password="CC35"/>
  <autoFilter ref="C129:K275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DESKTOP-DPMJUDL\Uzivatel</dc:creator>
  <cp:lastModifiedBy>DESKTOP-DPMJUDL\Uzivatel</cp:lastModifiedBy>
  <dcterms:created xsi:type="dcterms:W3CDTF">2024-05-06T08:10:05Z</dcterms:created>
  <dcterms:modified xsi:type="dcterms:W3CDTF">2024-05-06T08:10:14Z</dcterms:modified>
</cp:coreProperties>
</file>