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2 - Chodník v ul. Městečk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Chodník v ul. Městečko'!$C$129:$K$248</definedName>
    <definedName name="_xlnm.Print_Area" localSheetId="1">'02 - Chodník v ul. Městečko'!$C$4:$J$76,'02 - Chodník v ul. Městečko'!$C$82:$J$111,'02 - Chodník v ul. Městečko'!$C$117:$J$248</definedName>
    <definedName name="_xlnm.Print_Titles" localSheetId="1">'02 - Chodník v ul. Městečko'!$129:$129</definedName>
  </definedNames>
  <calcPr/>
</workbook>
</file>

<file path=xl/calcChain.xml><?xml version="1.0" encoding="utf-8"?>
<calcChain xmlns="http://schemas.openxmlformats.org/spreadsheetml/2006/main">
  <c i="2" l="1" r="P241"/>
  <c r="P240"/>
  <c r="J37"/>
  <c r="J36"/>
  <c i="1" r="AY95"/>
  <c i="2" r="J35"/>
  <c i="1" r="AX95"/>
  <c i="2"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126"/>
  <c r="J14"/>
  <c r="J12"/>
  <c r="J124"/>
  <c r="E7"/>
  <c r="E85"/>
  <c i="1" r="L90"/>
  <c r="AM90"/>
  <c r="AM89"/>
  <c r="L89"/>
  <c r="AM87"/>
  <c r="L87"/>
  <c r="L85"/>
  <c r="L84"/>
  <c i="2" r="BK237"/>
  <c r="BK233"/>
  <c r="BK228"/>
  <c r="BK225"/>
  <c r="J220"/>
  <c r="BK214"/>
  <c r="J209"/>
  <c r="J141"/>
  <c r="J247"/>
  <c r="BK244"/>
  <c r="BK239"/>
  <c r="J188"/>
  <c r="BK171"/>
  <c r="BK154"/>
  <c r="J139"/>
  <c r="J219"/>
  <c r="J242"/>
  <c r="BK209"/>
  <c r="J202"/>
  <c r="BK198"/>
  <c r="J190"/>
  <c r="J186"/>
  <c r="BK178"/>
  <c r="BK175"/>
  <c r="BK173"/>
  <c r="J154"/>
  <c r="BK139"/>
  <c i="1" r="AS94"/>
  <c i="2" r="BK248"/>
  <c r="J236"/>
  <c r="J230"/>
  <c r="J226"/>
  <c r="J222"/>
  <c r="J216"/>
  <c r="J210"/>
  <c r="BK179"/>
  <c r="BK247"/>
  <c r="BK245"/>
  <c r="BK243"/>
  <c r="J192"/>
  <c r="J187"/>
  <c r="J168"/>
  <c r="J146"/>
  <c r="J243"/>
  <c r="BK133"/>
  <c r="BK210"/>
  <c r="BK202"/>
  <c r="J199"/>
  <c r="J195"/>
  <c r="BK187"/>
  <c r="J183"/>
  <c r="J178"/>
  <c r="J175"/>
  <c r="BK168"/>
  <c r="BK146"/>
  <c r="J133"/>
  <c r="BK236"/>
  <c r="J233"/>
  <c r="J228"/>
  <c r="J225"/>
  <c r="BK219"/>
  <c r="J214"/>
  <c r="BK183"/>
  <c r="J248"/>
  <c r="J246"/>
  <c r="J244"/>
  <c r="J237"/>
  <c r="J173"/>
  <c r="J166"/>
  <c r="J145"/>
  <c r="BK136"/>
  <c r="BK211"/>
  <c r="BK203"/>
  <c r="BK199"/>
  <c r="BK195"/>
  <c r="BK188"/>
  <c r="BK181"/>
  <c r="J177"/>
  <c r="J174"/>
  <c r="BK166"/>
  <c r="BK145"/>
  <c r="J136"/>
  <c r="J239"/>
  <c r="BK230"/>
  <c r="BK226"/>
  <c r="BK222"/>
  <c r="BK216"/>
  <c r="J211"/>
  <c r="J181"/>
  <c r="J140"/>
  <c r="BK246"/>
  <c r="J245"/>
  <c r="BK190"/>
  <c r="BK174"/>
  <c r="J160"/>
  <c r="BK141"/>
  <c r="BK220"/>
  <c r="BK242"/>
  <c r="J203"/>
  <c r="J198"/>
  <c r="BK192"/>
  <c r="BK186"/>
  <c r="J179"/>
  <c r="BK177"/>
  <c r="J171"/>
  <c r="BK160"/>
  <c r="BK140"/>
  <c l="1" r="BK132"/>
  <c r="J132"/>
  <c r="J98"/>
  <c r="T132"/>
  <c r="R172"/>
  <c r="P182"/>
  <c r="BK194"/>
  <c r="J194"/>
  <c r="J102"/>
  <c r="BK201"/>
  <c r="J201"/>
  <c r="J103"/>
  <c r="T201"/>
  <c r="R218"/>
  <c r="P224"/>
  <c r="BK235"/>
  <c r="J235"/>
  <c r="J108"/>
  <c r="R235"/>
  <c r="R234"/>
  <c r="P132"/>
  <c r="BK172"/>
  <c r="J172"/>
  <c r="J99"/>
  <c r="T172"/>
  <c r="T182"/>
  <c r="R194"/>
  <c r="R201"/>
  <c r="P218"/>
  <c r="T218"/>
  <c r="R224"/>
  <c r="P235"/>
  <c r="P234"/>
  <c r="BK241"/>
  <c r="BK240"/>
  <c r="J240"/>
  <c r="J109"/>
  <c r="R241"/>
  <c r="R240"/>
  <c r="R132"/>
  <c r="R131"/>
  <c r="R130"/>
  <c r="P172"/>
  <c r="BK182"/>
  <c r="J182"/>
  <c r="J101"/>
  <c r="R182"/>
  <c r="P194"/>
  <c r="T194"/>
  <c r="P201"/>
  <c r="BK218"/>
  <c r="J218"/>
  <c r="J104"/>
  <c r="BK224"/>
  <c r="J224"/>
  <c r="J105"/>
  <c r="T224"/>
  <c r="T235"/>
  <c r="T234"/>
  <c r="T241"/>
  <c r="T240"/>
  <c r="BK180"/>
  <c r="J180"/>
  <c r="J100"/>
  <c r="BK232"/>
  <c r="J232"/>
  <c r="J106"/>
  <c r="F92"/>
  <c r="E120"/>
  <c r="J126"/>
  <c r="BE141"/>
  <c r="BE146"/>
  <c r="BE154"/>
  <c r="BE160"/>
  <c r="BE168"/>
  <c r="BE175"/>
  <c r="BE177"/>
  <c r="BE178"/>
  <c r="BE181"/>
  <c r="BE183"/>
  <c r="BE186"/>
  <c r="BE187"/>
  <c r="BE188"/>
  <c r="BE190"/>
  <c r="BE192"/>
  <c r="BE195"/>
  <c r="BE198"/>
  <c r="BE199"/>
  <c r="BE202"/>
  <c r="BE203"/>
  <c r="BE211"/>
  <c r="F91"/>
  <c r="J92"/>
  <c r="BE216"/>
  <c r="BE219"/>
  <c r="BE242"/>
  <c r="J89"/>
  <c r="BE133"/>
  <c r="BE136"/>
  <c r="BE139"/>
  <c r="BE140"/>
  <c r="BE145"/>
  <c r="BE166"/>
  <c r="BE171"/>
  <c r="BE173"/>
  <c r="BE174"/>
  <c r="BE239"/>
  <c r="BE243"/>
  <c r="BE244"/>
  <c r="BE245"/>
  <c r="BE246"/>
  <c r="BE247"/>
  <c r="BE248"/>
  <c r="BE179"/>
  <c r="BE209"/>
  <c r="BE210"/>
  <c r="BE214"/>
  <c r="BE220"/>
  <c r="BE222"/>
  <c r="BE225"/>
  <c r="BE226"/>
  <c r="BE228"/>
  <c r="BE230"/>
  <c r="BE233"/>
  <c r="BE236"/>
  <c r="BE237"/>
  <c r="F34"/>
  <c i="1" r="BA95"/>
  <c r="BA94"/>
  <c r="W30"/>
  <c i="2" r="J34"/>
  <c i="1" r="AW95"/>
  <c i="2" r="F36"/>
  <c i="1" r="BC95"/>
  <c r="BC94"/>
  <c r="W32"/>
  <c i="2" r="F35"/>
  <c i="1" r="BB95"/>
  <c r="BB94"/>
  <c r="W31"/>
  <c i="2" r="F37"/>
  <c i="1" r="BD95"/>
  <c r="BD94"/>
  <c r="W33"/>
  <c i="2" l="1" r="P131"/>
  <c r="P130"/>
  <c i="1" r="AU95"/>
  <c i="2" r="T131"/>
  <c r="T130"/>
  <c r="J241"/>
  <c r="J110"/>
  <c r="BK131"/>
  <c r="J131"/>
  <c r="J97"/>
  <c r="BK234"/>
  <c r="J234"/>
  <c r="J107"/>
  <c i="1" r="AU94"/>
  <c i="2" r="J33"/>
  <c i="1" r="AV95"/>
  <c r="AT95"/>
  <c r="AY94"/>
  <c r="AW94"/>
  <c r="AK30"/>
  <c i="2" r="F33"/>
  <c i="1" r="AZ95"/>
  <c r="AZ94"/>
  <c r="W29"/>
  <c r="AX94"/>
  <c i="2" l="1" r="BK130"/>
  <c r="J130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<sst xmlns="http://schemas.openxmlformats.org/spreadsheetml/2006/main">
  <si>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</si>
  <si>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</si>
  <si>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</si>
  <si>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</si>
  <si>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{e76a4143-eb21-4bbc-8376-08bd4ebb187f}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</si>
  <si>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</si>
  <si>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</si>
  <si>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</si>
  <si>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</si>
  <si>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</si>
  <si>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</si>
  <si>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</si>
  <si>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</si>
  <si>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</si>
  <si>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</si>
  <si>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</si>
  <si>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</si>
  <si>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chodníků,  Rajhrad</t>
  </si>
  <si>
    <t>KSO:</t>
  </si>
  <si>
    <t>CC-CZ:</t>
  </si>
  <si>
    <t>Místo:</t>
  </si>
  <si>
    <t xml:space="preserve"> </t>
  </si>
  <si>
    <t>Datum:</t>
  </si>
  <si>
    <t>12. 5. 2023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</si>
  <si>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</si>
  <si>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</si>
  <si>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</si>
  <si>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</si>
  <si>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</si>
  <si>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</si>
  <si>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</si>
  <si>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</si>
  <si>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</si>
  <si>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</si>
  <si>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</si>
  <si>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</si>
  <si>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</si>
  <si>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</si>
  <si>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</si>
  <si>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</si>
  <si>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</si>
  <si>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</si>
  <si>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</si>
  <si>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</si>
  <si>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</si>
  <si>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</si>
  <si>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</si>
  <si>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</si>
  <si>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</si>
  <si>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</si>
  <si>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</si>
  <si>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</si>
  <si>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</si>
  <si>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</si>
  <si>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</si>
  <si>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</si>
  <si>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</si>
  <si>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</si>
  <si>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</si>
  <si>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</si>
  <si>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</si>
  <si>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</si>
  <si>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</si>
  <si>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</si>
  <si>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</si>
  <si>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</si>
  <si>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</si>
  <si>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</si>
  <si>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</si>
  <si>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</si>
  <si>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</si>
  <si>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</si>
  <si>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</si>
  <si>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</si>
  <si>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</si>
  <si>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</si>
  <si>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</si>
  <si>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</si>
  <si>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</si>
  <si>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Chodník v ul. Městečko</t>
  </si>
  <si>
    <t>STA</t>
  </si>
  <si>
    <t>1</t>
  </si>
  <si>
    <t>{0b077286-8982-4806-a9a9-b7eac0ca20a7}</t>
  </si>
  <si>
    <t>2</t>
  </si>
  <si>
    <t>KRYCÍ LIST SOUPISU PRACÍ</t>
  </si>
  <si>
    <t>Objekt:</t>
  </si>
  <si>
    <t>02 - Chodník v ul. Městečko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</si>
  <si>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</si>
  <si>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</si>
  <si>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</si>
  <si>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</si>
  <si>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</si>
  <si>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</si>
  <si>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</si>
  <si>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181 - Zatravnění</t>
  </si>
  <si>
    <t xml:space="preserve">    5 - Komunikace pozemní</t>
  </si>
  <si>
    <t xml:space="preserve">    501 - Vjezdy</t>
  </si>
  <si>
    <t xml:space="preserve">    504 - Chodníky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</si>
  <si>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</si>
  <si>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</si>
  <si>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</si>
  <si>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</si>
  <si>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</si>
  <si>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</si>
  <si>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</si>
  <si>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</si>
  <si>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</si>
  <si>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</si>
  <si>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</si>
  <si>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</si>
  <si>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</si>
  <si>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</si>
  <si>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</si>
  <si>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</si>
  <si>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</si>
  <si>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</si>
  <si>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</si>
  <si>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</si>
  <si>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</si>
  <si>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</si>
  <si>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</si>
  <si>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</si>
  <si>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</si>
  <si>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</si>
  <si>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</si>
  <si>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</si>
  <si>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</si>
  <si>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4</t>
  </si>
  <si>
    <t>106179821</t>
  </si>
  <si>
    <t>VV</t>
  </si>
  <si>
    <t>"chodník"</t>
  </si>
  <si>
    <t>88</t>
  </si>
  <si>
    <t>113107162</t>
  </si>
  <si>
    <t>Odstranění podkladu z kameniva drceného tl přes 100 do 200 mm strojně pl přes 50 do 200 m2</t>
  </si>
  <si>
    <t>1215621633</t>
  </si>
  <si>
    <t>3</t>
  </si>
  <si>
    <t>113202111</t>
  </si>
  <si>
    <t>Vytrhání obrub krajníků obrubníků stojatých</t>
  </si>
  <si>
    <t>m</t>
  </si>
  <si>
    <t>-709858237</t>
  </si>
  <si>
    <t>122552203</t>
  </si>
  <si>
    <t>Odkopávky a prokopávky nezapažené pro silnice a dálnice v hornině třídy těžitelnosti III objem do 100 m3 strojně</t>
  </si>
  <si>
    <t>m3</t>
  </si>
  <si>
    <t>1453748242</t>
  </si>
  <si>
    <t>5</t>
  </si>
  <si>
    <t>132251101</t>
  </si>
  <si>
    <t>Hloubení rýh nezapažených š do 800 mm v hornině třídy těžitelnosti I skupiny 3 objem do 20 m3 strojně</t>
  </si>
  <si>
    <t>1580135655</t>
  </si>
  <si>
    <t>"pro chráničky"</t>
  </si>
  <si>
    <t>6</t>
  </si>
  <si>
    <t>Součet</t>
  </si>
  <si>
    <t>13971-001</t>
  </si>
  <si>
    <t>Ručně kopané sondy hl.1,2m vč.zpětného zásypu</t>
  </si>
  <si>
    <t>kus</t>
  </si>
  <si>
    <t>289055625</t>
  </si>
  <si>
    <t>7</t>
  </si>
  <si>
    <t>162351103</t>
  </si>
  <si>
    <t>Vodorovné přemístění přes 50 do 500 m výkopku/sypaniny z horniny třídy těžitelnosti I skupiny 1 až 3</t>
  </si>
  <si>
    <t>909243130</t>
  </si>
  <si>
    <t>"na meziskládku"</t>
  </si>
  <si>
    <t>2,76+4</t>
  </si>
  <si>
    <t>"pro zásypy"</t>
  </si>
  <si>
    <t>2,76</t>
  </si>
  <si>
    <t>"pro zemní krajnici"</t>
  </si>
  <si>
    <t>8</t>
  </si>
  <si>
    <t>162751117</t>
  </si>
  <si>
    <t>Vodorovné přemístění přes 9 000 do 10000 m výkopku/sypaniny z horniny třídy těžitelnosti I skupiny 1 až 3</t>
  </si>
  <si>
    <t>775325267</t>
  </si>
  <si>
    <t>"výkopek"</t>
  </si>
  <si>
    <t>4+6</t>
  </si>
  <si>
    <t>"ponecháno pro zásypy a zemní krajnici"</t>
  </si>
  <si>
    <t>-2,76-4</t>
  </si>
  <si>
    <t>9</t>
  </si>
  <si>
    <t>167151101</t>
  </si>
  <si>
    <t>Nakládání výkopku z hornin třídy těžitelnosti I skupiny 1 až 3 do 100 m3</t>
  </si>
  <si>
    <t>369617202</t>
  </si>
  <si>
    <t>10</t>
  </si>
  <si>
    <t>171201231</t>
  </si>
  <si>
    <t>Poplatek za uložení zeminy a kamení na recyklační skládce (skládkovné) kód odpadu 17 05 04</t>
  </si>
  <si>
    <t>t</t>
  </si>
  <si>
    <t>-434806337</t>
  </si>
  <si>
    <t>3,24*1,8</t>
  </si>
  <si>
    <t>11</t>
  </si>
  <si>
    <t>174151101</t>
  </si>
  <si>
    <t>Zásyp jam, šachet rýh nebo kolem objektů sypaninou se zhutněním</t>
  </si>
  <si>
    <t>1265294610</t>
  </si>
  <si>
    <t>"chráničky"</t>
  </si>
  <si>
    <t>6-0,45*0,45*16</t>
  </si>
  <si>
    <t>12</t>
  </si>
  <si>
    <t>181951112</t>
  </si>
  <si>
    <t>Úprava pláně v hornině třídy těžitelnosti I skupiny 1 až 3 se zhutněním strojně</t>
  </si>
  <si>
    <t>744256825</t>
  </si>
  <si>
    <t>181</t>
  </si>
  <si>
    <t>Zatravnění</t>
  </si>
  <si>
    <t>13</t>
  </si>
  <si>
    <t>181111111</t>
  </si>
  <si>
    <t>Plošná úprava terénu do 500 m2 zemina skupiny 1 až 4 nerovnosti přes 50 do 100 mm v rovinně a svahu do 1:5</t>
  </si>
  <si>
    <t>-1871282018</t>
  </si>
  <si>
    <t>14</t>
  </si>
  <si>
    <t>181351103</t>
  </si>
  <si>
    <t>Rozprostření ornice tl vrstvy do 200 mm pl přes 100 do 500 m2 v rovině nebo ve svahu do 1:5 strojně</t>
  </si>
  <si>
    <t>-1156071279</t>
  </si>
  <si>
    <t>M</t>
  </si>
  <si>
    <t>10364101</t>
  </si>
  <si>
    <t>zemina pro terénní úpravy - ornice</t>
  </si>
  <si>
    <t>-765799513</t>
  </si>
  <si>
    <t>42*0,1*1,8</t>
  </si>
  <si>
    <t>16</t>
  </si>
  <si>
    <t>181951111</t>
  </si>
  <si>
    <t>Úprava pláně v hornině třídy těžitelnosti I skupiny 1 až 3 bez zhutnění strojně</t>
  </si>
  <si>
    <t>-589678708</t>
  </si>
  <si>
    <t>17</t>
  </si>
  <si>
    <t>183403114</t>
  </si>
  <si>
    <t>Obdělání půdy kultivátorováním v rovině a svahu do 1:5</t>
  </si>
  <si>
    <t>-1373606963</t>
  </si>
  <si>
    <t>18</t>
  </si>
  <si>
    <t>183403153</t>
  </si>
  <si>
    <t>Obdělání půdy hrabáním v rovině a svahu do 1:5</t>
  </si>
  <si>
    <t>-1792992419</t>
  </si>
  <si>
    <t>Komunikace pozemní</t>
  </si>
  <si>
    <t>19</t>
  </si>
  <si>
    <t>569903311</t>
  </si>
  <si>
    <t>Zřízení zemních krajnic se zhutněním</t>
  </si>
  <si>
    <t>1113196021</t>
  </si>
  <si>
    <t>501</t>
  </si>
  <si>
    <t>Vjezdy</t>
  </si>
  <si>
    <t>20</t>
  </si>
  <si>
    <t>564851111</t>
  </si>
  <si>
    <t>Podklad ze štěrkodrtě ŠD plochy přes 100 m2 tl 150 mm</t>
  </si>
  <si>
    <t>-1886528538</t>
  </si>
  <si>
    <t>"frakce 0/32"</t>
  </si>
  <si>
    <t>23</t>
  </si>
  <si>
    <t>567122114</t>
  </si>
  <si>
    <t>Podklad ze směsi stmelené cementem SC C 8/10 (KSC I) tl 150 mm</t>
  </si>
  <si>
    <t>-1211791439</t>
  </si>
  <si>
    <t>22</t>
  </si>
  <si>
    <t>596212213</t>
  </si>
  <si>
    <t>Kladení zámkové dlažby pozemních komunikací ručně tl 80 mm skupiny A pl přes 300 m2</t>
  </si>
  <si>
    <t>40716015</t>
  </si>
  <si>
    <t>59245203</t>
  </si>
  <si>
    <t>dlažba zámková tl. 80mm červená</t>
  </si>
  <si>
    <t>-314241873</t>
  </si>
  <si>
    <t>1*1,03</t>
  </si>
  <si>
    <t>24</t>
  </si>
  <si>
    <t>59245213</t>
  </si>
  <si>
    <t>dlažba zámková tl. 80mm přírodní</t>
  </si>
  <si>
    <t>-1659356912</t>
  </si>
  <si>
    <t>16*1,03</t>
  </si>
  <si>
    <t>25</t>
  </si>
  <si>
    <t>59245224</t>
  </si>
  <si>
    <t>dlažba zámková reliefní tl. 80mm červená</t>
  </si>
  <si>
    <t>-368391630</t>
  </si>
  <si>
    <t>6*1,03</t>
  </si>
  <si>
    <t>504</t>
  </si>
  <si>
    <t>Chodníky</t>
  </si>
  <si>
    <t>26</t>
  </si>
  <si>
    <t>-624187874</t>
  </si>
  <si>
    <t>83</t>
  </si>
  <si>
    <t>27</t>
  </si>
  <si>
    <t>596211113</t>
  </si>
  <si>
    <t>Kladení zámkové dlažby komunikací pro pěší ručně tl 60 mm skupiny A pl přes 300 m2</t>
  </si>
  <si>
    <t>718486918</t>
  </si>
  <si>
    <t>28</t>
  </si>
  <si>
    <t>59245015</t>
  </si>
  <si>
    <t>dlažba zámková tl. 60mm přírodní</t>
  </si>
  <si>
    <t>-129252358</t>
  </si>
  <si>
    <t>83*1,03</t>
  </si>
  <si>
    <t>Trubní vedení</t>
  </si>
  <si>
    <t>29</t>
  </si>
  <si>
    <t>899431111</t>
  </si>
  <si>
    <t>Výšková úprava uličního vstupu nebo vpusti do 200 mm zvýšením krycího hrnce, šoupěte nebo hydrantu</t>
  </si>
  <si>
    <t>-263098210</t>
  </si>
  <si>
    <t>30</t>
  </si>
  <si>
    <t>899623171</t>
  </si>
  <si>
    <t>Obetonování potrubí nebo zdiva stok betonem prostým tř. C 25/30 v otevřeném výkopu</t>
  </si>
  <si>
    <t>1218957425</t>
  </si>
  <si>
    <t>"rezervní chránička"</t>
  </si>
  <si>
    <t>(0,4*0,4-0,055*0,055*3,14)*16</t>
  </si>
  <si>
    <t>"žlab TK-2"</t>
  </si>
  <si>
    <t>16*(0,4*0,25-0,23*0,19)</t>
  </si>
  <si>
    <t>31</t>
  </si>
  <si>
    <t>89999-1021</t>
  </si>
  <si>
    <t>M+D plastová chránička podélně půlená AROT DN110</t>
  </si>
  <si>
    <t>-176497517</t>
  </si>
  <si>
    <t>32</t>
  </si>
  <si>
    <t>89999-1032</t>
  </si>
  <si>
    <t>M+D rezervní chránička plastová DN110</t>
  </si>
  <si>
    <t>-433863922</t>
  </si>
  <si>
    <t>33</t>
  </si>
  <si>
    <t>935112111</t>
  </si>
  <si>
    <t>Osazení příkopového žlabu do betonu tl 100 mm z betonových tvárnic š 500 mm</t>
  </si>
  <si>
    <t>1242812716</t>
  </si>
  <si>
    <t>34</t>
  </si>
  <si>
    <t>59200-001</t>
  </si>
  <si>
    <t xml:space="preserve">Chránička, betonový žlab BG-TK2  100x23x19,5cm</t>
  </si>
  <si>
    <t>-784802435</t>
  </si>
  <si>
    <t>16*1,01</t>
  </si>
  <si>
    <t>35</t>
  </si>
  <si>
    <t>59200-002</t>
  </si>
  <si>
    <t xml:space="preserve">Poklop žlabu BG-TK2  50x24x4 cm</t>
  </si>
  <si>
    <t>1319220167</t>
  </si>
  <si>
    <t>16*1,01*2</t>
  </si>
  <si>
    <t>Ostatní konstrukce a práce, bourání</t>
  </si>
  <si>
    <t>36</t>
  </si>
  <si>
    <t>916231213</t>
  </si>
  <si>
    <t>Osazení chodníkového obrubníku betonového stojatého s boční opěrou do lože z betonu prostého</t>
  </si>
  <si>
    <t>-406903140</t>
  </si>
  <si>
    <t>37</t>
  </si>
  <si>
    <t>59217017</t>
  </si>
  <si>
    <t>obrubník betonový chodníkový 1000x100x250mm</t>
  </si>
  <si>
    <t>-111174679</t>
  </si>
  <si>
    <t>124*1,02</t>
  </si>
  <si>
    <t>38</t>
  </si>
  <si>
    <t>916991121</t>
  </si>
  <si>
    <t>Lože pod obrubníky, krajníky nebo obruby z dlažebních kostek z betonu prostého</t>
  </si>
  <si>
    <t>1763286407</t>
  </si>
  <si>
    <t>124*0,3*0,2</t>
  </si>
  <si>
    <t>997</t>
  </si>
  <si>
    <t>Přesun sutě</t>
  </si>
  <si>
    <t>39</t>
  </si>
  <si>
    <t>997221571</t>
  </si>
  <si>
    <t>Vodorovná doprava vybouraných hmot do 1 km</t>
  </si>
  <si>
    <t>-1056972801</t>
  </si>
  <si>
    <t>40</t>
  </si>
  <si>
    <t>997221579</t>
  </si>
  <si>
    <t>Příplatek ZKD 1 km u vodorovné dopravy vybouraných hmot</t>
  </si>
  <si>
    <t>57746705</t>
  </si>
  <si>
    <t>69,69*9 'Přepočtené koeficientem množství</t>
  </si>
  <si>
    <t>41</t>
  </si>
  <si>
    <t>997221861</t>
  </si>
  <si>
    <t>Poplatek za uložení stavebního odpadu na recyklační skládce (skládkovné) z prostého betonu pod kódem 17 01 01</t>
  </si>
  <si>
    <t>2049655444</t>
  </si>
  <si>
    <t>69,69-25,52</t>
  </si>
  <si>
    <t>42</t>
  </si>
  <si>
    <t>997221873</t>
  </si>
  <si>
    <t>Poplatek za uložení stavebního odpadu na recyklační skládce (skládkovné) zeminy a kamení zatříděného do Katalogu odpadů pod kódem 17 05 04</t>
  </si>
  <si>
    <t>947792669</t>
  </si>
  <si>
    <t>88*0,29</t>
  </si>
  <si>
    <t>998</t>
  </si>
  <si>
    <t>Přesun hmot</t>
  </si>
  <si>
    <t>43</t>
  </si>
  <si>
    <t>998223011</t>
  </si>
  <si>
    <t>Přesun hmot pro pozemní komunikace s krytem dlážděným</t>
  </si>
  <si>
    <t>-1554830224</t>
  </si>
  <si>
    <t>PSV</t>
  </si>
  <si>
    <t>Práce a dodávky PSV</t>
  </si>
  <si>
    <t>711</t>
  </si>
  <si>
    <t>Izolace proti vodě, vlhkosti a plynům</t>
  </si>
  <si>
    <t>44</t>
  </si>
  <si>
    <t>711161273</t>
  </si>
  <si>
    <t>Provedení izolace proti zemní vlhkosti svislé z nopové fólie</t>
  </si>
  <si>
    <t>-2068929478</t>
  </si>
  <si>
    <t>45</t>
  </si>
  <si>
    <t>28323005</t>
  </si>
  <si>
    <t>fólie profilovaná (nopová) drenážní HDPE s výškou nopů 8mm</t>
  </si>
  <si>
    <t>-66298567</t>
  </si>
  <si>
    <t>6*1,2</t>
  </si>
  <si>
    <t>46</t>
  </si>
  <si>
    <t>998711101</t>
  </si>
  <si>
    <t>Přesun hmot tonážní pro izolace proti vodě, vlhkosti a plynům v objektech v do 6 m</t>
  </si>
  <si>
    <t>-1875631337</t>
  </si>
  <si>
    <t>VRN</t>
  </si>
  <si>
    <t>Vedlejší rozpočtové náklady</t>
  </si>
  <si>
    <t>909</t>
  </si>
  <si>
    <t>47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</si>
  <si>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</si>
  <si>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</si>
  <si>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</si>
  <si>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</si>
  <si>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365309819</t>
  </si>
  <si>
    <t>48</t>
  </si>
  <si>
    <t>990-002</t>
  </si>
  <si>
    <t>Geodetické vytýčení stavby (případně pozemků)</t>
  </si>
  <si>
    <t>-725046142</t>
  </si>
  <si>
    <t>49</t>
  </si>
  <si>
    <t>990-003</t>
  </si>
  <si>
    <t>Geodetické zaměření skutečného provedení stavby</t>
  </si>
  <si>
    <t>-721790589</t>
  </si>
  <si>
    <t>50</t>
  </si>
  <si>
    <t>990-004</t>
  </si>
  <si>
    <t>Vytýčení stávajících inženýrských sítí</t>
  </si>
  <si>
    <t>-957834904</t>
  </si>
  <si>
    <t>51</t>
  </si>
  <si>
    <t>990-005</t>
  </si>
  <si>
    <t>Geotechnické posouzení únosnosti podloží</t>
  </si>
  <si>
    <t>1223493243</t>
  </si>
  <si>
    <t>52</t>
  </si>
  <si>
    <t>990-101</t>
  </si>
  <si>
    <t>Zařízení staveniště</t>
  </si>
  <si>
    <t>230767272</t>
  </si>
  <si>
    <t>53</t>
  </si>
  <si>
    <t>990-102</t>
  </si>
  <si>
    <t>Provozní vlivy</t>
  </si>
  <si>
    <t>-2028229960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</si>
</sst>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Kasparek023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Stavební úpravy chodníků,  Rajhrad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12. 5. 2023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'02 - Chodník v ul. Městečko'!J30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'02 - Chodník v ul. Městečko'!P130</f>
        <v>0</v>
      </c>
      <c r="AV95" s="111">
        <f>'02 - Chodník v ul. Městečko'!J33</f>
        <v>0</v>
      </c>
      <c r="AW95" s="111">
        <f>'02 - Chodník v ul. Městečko'!J34</f>
        <v>0</v>
      </c>
      <c r="AX95" s="111">
        <f>'02 - Chodník v ul. Městečko'!J35</f>
        <v>0</v>
      </c>
      <c r="AY95" s="111">
        <f>'02 - Chodník v ul. Městečko'!J36</f>
        <v>0</v>
      </c>
      <c r="AZ95" s="111">
        <f>'02 - Chodník v ul. Městečko'!F33</f>
        <v>0</v>
      </c>
      <c r="BA95" s="111">
        <f>'02 - Chodník v ul. Městečko'!F34</f>
        <v>0</v>
      </c>
      <c r="BB95" s="111">
        <f>'02 - Chodník v ul. Městečko'!F35</f>
        <v>0</v>
      </c>
      <c r="BC95" s="111">
        <f>'02 - Chodník v ul. Městečko'!F36</f>
        <v>0</v>
      </c>
      <c r="BD95" s="113">
        <f>'02 - Chodník v ul. Městečko'!F37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Chodník v ul. Městečk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 xml:space="preserve">Stavební úpravy chodníků, 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12. 5. 2023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37</v>
      </c>
      <c r="E33" s="31" t="s">
        <v>38</v>
      </c>
      <c r="F33" s="122">
        <f>ROUND((SUM(BE130:BE248)),  2)</f>
        <v>0</v>
      </c>
      <c r="G33" s="37"/>
      <c r="H33" s="37"/>
      <c r="I33" s="123">
        <v>0.20999999999999999</v>
      </c>
      <c r="J33" s="122">
        <f>ROUND(((SUM(BE130:BE248))*I33),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2">
        <f>ROUND((SUM(BF130:BF248)),  2)</f>
        <v>0</v>
      </c>
      <c r="G34" s="37"/>
      <c r="H34" s="37"/>
      <c r="I34" s="123">
        <v>0.14999999999999999</v>
      </c>
      <c r="J34" s="122">
        <f>ROUND(((SUM(BF130:BF248))*I34),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2">
        <f>ROUND((SUM(BG130:BG248)),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2">
        <f>ROUND((SUM(BH130:BH248)),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2">
        <f>ROUND((SUM(BI130:BI248)),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43</v>
      </c>
      <c r="E39" s="80"/>
      <c r="F39" s="80"/>
      <c r="G39" s="126" t="s">
        <v>44</v>
      </c>
      <c r="H39" s="127" t="s">
        <v>45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0" t="s">
        <v>49</v>
      </c>
      <c r="G61" s="57" t="s">
        <v>48</v>
      </c>
      <c r="H61" s="40"/>
      <c r="I61" s="40"/>
      <c r="J61" s="13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0" t="s">
        <v>49</v>
      </c>
      <c r="G76" s="57" t="s">
        <v>48</v>
      </c>
      <c r="H76" s="40"/>
      <c r="I76" s="40"/>
      <c r="J76" s="13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 xml:space="preserve">Stavební úpravy chodníků, 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Chodník v ul. Městečko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12. 5. 2023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88</v>
      </c>
      <c r="D94" s="124"/>
      <c r="E94" s="124"/>
      <c r="F94" s="124"/>
      <c r="G94" s="124"/>
      <c r="H94" s="124"/>
      <c r="I94" s="124"/>
      <c r="J94" s="133" t="s">
        <v>89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90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35"/>
      <c r="C97" s="9"/>
      <c r="D97" s="136" t="s">
        <v>92</v>
      </c>
      <c r="E97" s="137"/>
      <c r="F97" s="137"/>
      <c r="G97" s="137"/>
      <c r="H97" s="137"/>
      <c r="I97" s="137"/>
      <c r="J97" s="138">
        <f>J131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93</v>
      </c>
      <c r="E98" s="141"/>
      <c r="F98" s="141"/>
      <c r="G98" s="141"/>
      <c r="H98" s="141"/>
      <c r="I98" s="141"/>
      <c r="J98" s="142">
        <f>J132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94</v>
      </c>
      <c r="E99" s="141"/>
      <c r="F99" s="141"/>
      <c r="G99" s="141"/>
      <c r="H99" s="141"/>
      <c r="I99" s="141"/>
      <c r="J99" s="142">
        <f>J172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95</v>
      </c>
      <c r="E100" s="141"/>
      <c r="F100" s="141"/>
      <c r="G100" s="141"/>
      <c r="H100" s="141"/>
      <c r="I100" s="141"/>
      <c r="J100" s="142">
        <f>J180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96</v>
      </c>
      <c r="E101" s="141"/>
      <c r="F101" s="141"/>
      <c r="G101" s="141"/>
      <c r="H101" s="141"/>
      <c r="I101" s="141"/>
      <c r="J101" s="142">
        <f>J182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97</v>
      </c>
      <c r="E102" s="141"/>
      <c r="F102" s="141"/>
      <c r="G102" s="141"/>
      <c r="H102" s="141"/>
      <c r="I102" s="141"/>
      <c r="J102" s="142">
        <f>J194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98</v>
      </c>
      <c r="E103" s="141"/>
      <c r="F103" s="141"/>
      <c r="G103" s="141"/>
      <c r="H103" s="141"/>
      <c r="I103" s="141"/>
      <c r="J103" s="142">
        <f>J201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99</v>
      </c>
      <c r="E104" s="141"/>
      <c r="F104" s="141"/>
      <c r="G104" s="141"/>
      <c r="H104" s="141"/>
      <c r="I104" s="141"/>
      <c r="J104" s="142">
        <f>J218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100</v>
      </c>
      <c r="E105" s="141"/>
      <c r="F105" s="141"/>
      <c r="G105" s="141"/>
      <c r="H105" s="141"/>
      <c r="I105" s="141"/>
      <c r="J105" s="142">
        <f>J224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101</v>
      </c>
      <c r="E106" s="141"/>
      <c r="F106" s="141"/>
      <c r="G106" s="141"/>
      <c r="H106" s="141"/>
      <c r="I106" s="141"/>
      <c r="J106" s="142">
        <f>J232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5"/>
      <c r="C107" s="9"/>
      <c r="D107" s="136" t="s">
        <v>102</v>
      </c>
      <c r="E107" s="137"/>
      <c r="F107" s="137"/>
      <c r="G107" s="137"/>
      <c r="H107" s="137"/>
      <c r="I107" s="137"/>
      <c r="J107" s="138">
        <f>J234</f>
        <v>0</v>
      </c>
      <c r="K107" s="9"/>
      <c r="L107" s="13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39"/>
      <c r="C108" s="10"/>
      <c r="D108" s="140" t="s">
        <v>103</v>
      </c>
      <c r="E108" s="141"/>
      <c r="F108" s="141"/>
      <c r="G108" s="141"/>
      <c r="H108" s="141"/>
      <c r="I108" s="141"/>
      <c r="J108" s="142">
        <f>J235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5"/>
      <c r="C109" s="9"/>
      <c r="D109" s="136" t="s">
        <v>104</v>
      </c>
      <c r="E109" s="137"/>
      <c r="F109" s="137"/>
      <c r="G109" s="137"/>
      <c r="H109" s="137"/>
      <c r="I109" s="137"/>
      <c r="J109" s="138">
        <f>J240</f>
        <v>0</v>
      </c>
      <c r="K109" s="9"/>
      <c r="L109" s="13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39"/>
      <c r="C110" s="10"/>
      <c r="D110" s="140" t="s">
        <v>105</v>
      </c>
      <c r="E110" s="141"/>
      <c r="F110" s="141"/>
      <c r="G110" s="141"/>
      <c r="H110" s="141"/>
      <c r="I110" s="141"/>
      <c r="J110" s="142">
        <f>J241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16" t="str">
        <f>E7</f>
        <v xml:space="preserve">Stavební úpravy chodníků,  Rajhrad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85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02 - Chodník v ul. Městečko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12. 5. 2023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3"/>
      <c r="B129" s="144"/>
      <c r="C129" s="145" t="s">
        <v>107</v>
      </c>
      <c r="D129" s="146" t="s">
        <v>58</v>
      </c>
      <c r="E129" s="146" t="s">
        <v>54</v>
      </c>
      <c r="F129" s="146" t="s">
        <v>55</v>
      </c>
      <c r="G129" s="146" t="s">
        <v>108</v>
      </c>
      <c r="H129" s="146" t="s">
        <v>109</v>
      </c>
      <c r="I129" s="146" t="s">
        <v>110</v>
      </c>
      <c r="J129" s="147" t="s">
        <v>89</v>
      </c>
      <c r="K129" s="148" t="s">
        <v>111</v>
      </c>
      <c r="L129" s="149"/>
      <c r="M129" s="85" t="s">
        <v>1</v>
      </c>
      <c r="N129" s="86" t="s">
        <v>37</v>
      </c>
      <c r="O129" s="86" t="s">
        <v>112</v>
      </c>
      <c r="P129" s="86" t="s">
        <v>113</v>
      </c>
      <c r="Q129" s="86" t="s">
        <v>114</v>
      </c>
      <c r="R129" s="86" t="s">
        <v>115</v>
      </c>
      <c r="S129" s="86" t="s">
        <v>116</v>
      </c>
      <c r="T129" s="87" t="s">
        <v>117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="2" customFormat="1" ht="22.8" customHeight="1">
      <c r="A130" s="37"/>
      <c r="B130" s="38"/>
      <c r="C130" s="92" t="s">
        <v>118</v>
      </c>
      <c r="D130" s="37"/>
      <c r="E130" s="37"/>
      <c r="F130" s="37"/>
      <c r="G130" s="37"/>
      <c r="H130" s="37"/>
      <c r="I130" s="37"/>
      <c r="J130" s="150">
        <f>BK130</f>
        <v>0</v>
      </c>
      <c r="K130" s="37"/>
      <c r="L130" s="38"/>
      <c r="M130" s="88"/>
      <c r="N130" s="72"/>
      <c r="O130" s="89"/>
      <c r="P130" s="151">
        <f>P131+P234+P240</f>
        <v>0</v>
      </c>
      <c r="Q130" s="89"/>
      <c r="R130" s="151">
        <f>R131+R234+R240</f>
        <v>129.45186502999999</v>
      </c>
      <c r="S130" s="89"/>
      <c r="T130" s="152">
        <f>T131+T234+T240</f>
        <v>69.689999999999998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91</v>
      </c>
      <c r="BK130" s="153">
        <f>BK131+BK234+BK240</f>
        <v>0</v>
      </c>
    </row>
    <row r="131" s="12" customFormat="1" ht="25.92" customHeight="1">
      <c r="A131" s="12"/>
      <c r="B131" s="154"/>
      <c r="C131" s="12"/>
      <c r="D131" s="155" t="s">
        <v>72</v>
      </c>
      <c r="E131" s="156" t="s">
        <v>119</v>
      </c>
      <c r="F131" s="156" t="s">
        <v>120</v>
      </c>
      <c r="G131" s="12"/>
      <c r="H131" s="12"/>
      <c r="I131" s="157"/>
      <c r="J131" s="158">
        <f>BK131</f>
        <v>0</v>
      </c>
      <c r="K131" s="12"/>
      <c r="L131" s="154"/>
      <c r="M131" s="159"/>
      <c r="N131" s="160"/>
      <c r="O131" s="160"/>
      <c r="P131" s="161">
        <f>P132+P172+P180+P182+P194+P201+P218+P224+P232</f>
        <v>0</v>
      </c>
      <c r="Q131" s="160"/>
      <c r="R131" s="161">
        <f>R132+R172+R180+R182+R194+R201+R218+R224+R232</f>
        <v>129.44946503</v>
      </c>
      <c r="S131" s="160"/>
      <c r="T131" s="162">
        <f>T132+T172+T180+T182+T194+T201+T218+T224+T232</f>
        <v>69.689999999999998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81</v>
      </c>
      <c r="AT131" s="163" t="s">
        <v>72</v>
      </c>
      <c r="AU131" s="163" t="s">
        <v>73</v>
      </c>
      <c r="AY131" s="155" t="s">
        <v>121</v>
      </c>
      <c r="BK131" s="164">
        <f>BK132+BK172+BK180+BK182+BK194+BK201+BK218+BK224+BK232</f>
        <v>0</v>
      </c>
    </row>
    <row r="132" s="12" customFormat="1" ht="22.8" customHeight="1">
      <c r="A132" s="12"/>
      <c r="B132" s="154"/>
      <c r="C132" s="12"/>
      <c r="D132" s="155" t="s">
        <v>72</v>
      </c>
      <c r="E132" s="165" t="s">
        <v>81</v>
      </c>
      <c r="F132" s="165" t="s">
        <v>122</v>
      </c>
      <c r="G132" s="12"/>
      <c r="H132" s="12"/>
      <c r="I132" s="157"/>
      <c r="J132" s="166">
        <f>BK132</f>
        <v>0</v>
      </c>
      <c r="K132" s="12"/>
      <c r="L132" s="154"/>
      <c r="M132" s="159"/>
      <c r="N132" s="160"/>
      <c r="O132" s="160"/>
      <c r="P132" s="161">
        <f>SUM(P133:P171)</f>
        <v>0</v>
      </c>
      <c r="Q132" s="160"/>
      <c r="R132" s="161">
        <f>SUM(R133:R171)</f>
        <v>0</v>
      </c>
      <c r="S132" s="160"/>
      <c r="T132" s="162">
        <f>SUM(T133:T171)</f>
        <v>69.689999999999998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5" t="s">
        <v>81</v>
      </c>
      <c r="AT132" s="163" t="s">
        <v>72</v>
      </c>
      <c r="AU132" s="163" t="s">
        <v>81</v>
      </c>
      <c r="AY132" s="155" t="s">
        <v>121</v>
      </c>
      <c r="BK132" s="164">
        <f>SUM(BK133:BK171)</f>
        <v>0</v>
      </c>
    </row>
    <row r="133" s="2" customFormat="1" ht="33" customHeight="1">
      <c r="A133" s="37"/>
      <c r="B133" s="167"/>
      <c r="C133" s="168" t="s">
        <v>81</v>
      </c>
      <c r="D133" s="168" t="s">
        <v>123</v>
      </c>
      <c r="E133" s="169" t="s">
        <v>124</v>
      </c>
      <c r="F133" s="170" t="s">
        <v>125</v>
      </c>
      <c r="G133" s="171" t="s">
        <v>126</v>
      </c>
      <c r="H133" s="172">
        <v>88</v>
      </c>
      <c r="I133" s="173"/>
      <c r="J133" s="174">
        <f>ROUND(I133*H133,2)</f>
        <v>0</v>
      </c>
      <c r="K133" s="175"/>
      <c r="L133" s="38"/>
      <c r="M133" s="176" t="s">
        <v>1</v>
      </c>
      <c r="N133" s="177" t="s">
        <v>38</v>
      </c>
      <c r="O133" s="76"/>
      <c r="P133" s="178">
        <f>O133*H133</f>
        <v>0</v>
      </c>
      <c r="Q133" s="178">
        <v>0</v>
      </c>
      <c r="R133" s="178">
        <f>Q133*H133</f>
        <v>0</v>
      </c>
      <c r="S133" s="178">
        <v>0.255</v>
      </c>
      <c r="T133" s="179">
        <f>S133*H133</f>
        <v>22.440000000000001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0" t="s">
        <v>127</v>
      </c>
      <c r="AT133" s="180" t="s">
        <v>123</v>
      </c>
      <c r="AU133" s="180" t="s">
        <v>83</v>
      </c>
      <c r="AY133" s="18" t="s">
        <v>121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81</v>
      </c>
      <c r="BK133" s="181">
        <f>ROUND(I133*H133,2)</f>
        <v>0</v>
      </c>
      <c r="BL133" s="18" t="s">
        <v>127</v>
      </c>
      <c r="BM133" s="180" t="s">
        <v>128</v>
      </c>
    </row>
    <row r="134" s="13" customFormat="1">
      <c r="A134" s="13"/>
      <c r="B134" s="182"/>
      <c r="C134" s="13"/>
      <c r="D134" s="183" t="s">
        <v>129</v>
      </c>
      <c r="E134" s="184" t="s">
        <v>1</v>
      </c>
      <c r="F134" s="185" t="s">
        <v>130</v>
      </c>
      <c r="G134" s="13"/>
      <c r="H134" s="184" t="s">
        <v>1</v>
      </c>
      <c r="I134" s="186"/>
      <c r="J134" s="13"/>
      <c r="K134" s="13"/>
      <c r="L134" s="182"/>
      <c r="M134" s="187"/>
      <c r="N134" s="188"/>
      <c r="O134" s="188"/>
      <c r="P134" s="188"/>
      <c r="Q134" s="188"/>
      <c r="R134" s="188"/>
      <c r="S134" s="188"/>
      <c r="T134" s="18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4" t="s">
        <v>129</v>
      </c>
      <c r="AU134" s="184" t="s">
        <v>83</v>
      </c>
      <c r="AV134" s="13" t="s">
        <v>81</v>
      </c>
      <c r="AW134" s="13" t="s">
        <v>30</v>
      </c>
      <c r="AX134" s="13" t="s">
        <v>73</v>
      </c>
      <c r="AY134" s="184" t="s">
        <v>121</v>
      </c>
    </row>
    <row r="135" s="14" customFormat="1">
      <c r="A135" s="14"/>
      <c r="B135" s="190"/>
      <c r="C135" s="14"/>
      <c r="D135" s="183" t="s">
        <v>129</v>
      </c>
      <c r="E135" s="191" t="s">
        <v>1</v>
      </c>
      <c r="F135" s="192" t="s">
        <v>131</v>
      </c>
      <c r="G135" s="14"/>
      <c r="H135" s="193">
        <v>88</v>
      </c>
      <c r="I135" s="194"/>
      <c r="J135" s="14"/>
      <c r="K135" s="14"/>
      <c r="L135" s="190"/>
      <c r="M135" s="195"/>
      <c r="N135" s="196"/>
      <c r="O135" s="196"/>
      <c r="P135" s="196"/>
      <c r="Q135" s="196"/>
      <c r="R135" s="196"/>
      <c r="S135" s="196"/>
      <c r="T135" s="19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1" t="s">
        <v>129</v>
      </c>
      <c r="AU135" s="191" t="s">
        <v>83</v>
      </c>
      <c r="AV135" s="14" t="s">
        <v>83</v>
      </c>
      <c r="AW135" s="14" t="s">
        <v>30</v>
      </c>
      <c r="AX135" s="14" t="s">
        <v>81</v>
      </c>
      <c r="AY135" s="191" t="s">
        <v>121</v>
      </c>
    </row>
    <row r="136" s="2" customFormat="1" ht="33" customHeight="1">
      <c r="A136" s="37"/>
      <c r="B136" s="167"/>
      <c r="C136" s="168" t="s">
        <v>83</v>
      </c>
      <c r="D136" s="168" t="s">
        <v>123</v>
      </c>
      <c r="E136" s="169" t="s">
        <v>132</v>
      </c>
      <c r="F136" s="170" t="s">
        <v>133</v>
      </c>
      <c r="G136" s="171" t="s">
        <v>126</v>
      </c>
      <c r="H136" s="172">
        <v>88</v>
      </c>
      <c r="I136" s="173"/>
      <c r="J136" s="174">
        <f>ROUND(I136*H136,2)</f>
        <v>0</v>
      </c>
      <c r="K136" s="175"/>
      <c r="L136" s="38"/>
      <c r="M136" s="176" t="s">
        <v>1</v>
      </c>
      <c r="N136" s="177" t="s">
        <v>38</v>
      </c>
      <c r="O136" s="76"/>
      <c r="P136" s="178">
        <f>O136*H136</f>
        <v>0</v>
      </c>
      <c r="Q136" s="178">
        <v>0</v>
      </c>
      <c r="R136" s="178">
        <f>Q136*H136</f>
        <v>0</v>
      </c>
      <c r="S136" s="178">
        <v>0.28999999999999998</v>
      </c>
      <c r="T136" s="179">
        <f>S136*H136</f>
        <v>25.52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0" t="s">
        <v>127</v>
      </c>
      <c r="AT136" s="180" t="s">
        <v>123</v>
      </c>
      <c r="AU136" s="180" t="s">
        <v>83</v>
      </c>
      <c r="AY136" s="18" t="s">
        <v>121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81</v>
      </c>
      <c r="BK136" s="181">
        <f>ROUND(I136*H136,2)</f>
        <v>0</v>
      </c>
      <c r="BL136" s="18" t="s">
        <v>127</v>
      </c>
      <c r="BM136" s="180" t="s">
        <v>134</v>
      </c>
    </row>
    <row r="137" s="13" customFormat="1">
      <c r="A137" s="13"/>
      <c r="B137" s="182"/>
      <c r="C137" s="13"/>
      <c r="D137" s="183" t="s">
        <v>129</v>
      </c>
      <c r="E137" s="184" t="s">
        <v>1</v>
      </c>
      <c r="F137" s="185" t="s">
        <v>130</v>
      </c>
      <c r="G137" s="13"/>
      <c r="H137" s="184" t="s">
        <v>1</v>
      </c>
      <c r="I137" s="186"/>
      <c r="J137" s="13"/>
      <c r="K137" s="13"/>
      <c r="L137" s="182"/>
      <c r="M137" s="187"/>
      <c r="N137" s="188"/>
      <c r="O137" s="188"/>
      <c r="P137" s="188"/>
      <c r="Q137" s="188"/>
      <c r="R137" s="188"/>
      <c r="S137" s="188"/>
      <c r="T137" s="18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4" t="s">
        <v>129</v>
      </c>
      <c r="AU137" s="184" t="s">
        <v>83</v>
      </c>
      <c r="AV137" s="13" t="s">
        <v>81</v>
      </c>
      <c r="AW137" s="13" t="s">
        <v>30</v>
      </c>
      <c r="AX137" s="13" t="s">
        <v>73</v>
      </c>
      <c r="AY137" s="184" t="s">
        <v>121</v>
      </c>
    </row>
    <row r="138" s="14" customFormat="1">
      <c r="A138" s="14"/>
      <c r="B138" s="190"/>
      <c r="C138" s="14"/>
      <c r="D138" s="183" t="s">
        <v>129</v>
      </c>
      <c r="E138" s="191" t="s">
        <v>1</v>
      </c>
      <c r="F138" s="192" t="s">
        <v>131</v>
      </c>
      <c r="G138" s="14"/>
      <c r="H138" s="193">
        <v>88</v>
      </c>
      <c r="I138" s="194"/>
      <c r="J138" s="14"/>
      <c r="K138" s="14"/>
      <c r="L138" s="190"/>
      <c r="M138" s="195"/>
      <c r="N138" s="196"/>
      <c r="O138" s="196"/>
      <c r="P138" s="196"/>
      <c r="Q138" s="196"/>
      <c r="R138" s="196"/>
      <c r="S138" s="196"/>
      <c r="T138" s="19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1" t="s">
        <v>129</v>
      </c>
      <c r="AU138" s="191" t="s">
        <v>83</v>
      </c>
      <c r="AV138" s="14" t="s">
        <v>83</v>
      </c>
      <c r="AW138" s="14" t="s">
        <v>30</v>
      </c>
      <c r="AX138" s="14" t="s">
        <v>81</v>
      </c>
      <c r="AY138" s="191" t="s">
        <v>121</v>
      </c>
    </row>
    <row r="139" s="2" customFormat="1" ht="16.5" customHeight="1">
      <c r="A139" s="37"/>
      <c r="B139" s="167"/>
      <c r="C139" s="168" t="s">
        <v>135</v>
      </c>
      <c r="D139" s="168" t="s">
        <v>123</v>
      </c>
      <c r="E139" s="169" t="s">
        <v>136</v>
      </c>
      <c r="F139" s="170" t="s">
        <v>137</v>
      </c>
      <c r="G139" s="171" t="s">
        <v>138</v>
      </c>
      <c r="H139" s="172">
        <v>106</v>
      </c>
      <c r="I139" s="173"/>
      <c r="J139" s="174">
        <f>ROUND(I139*H139,2)</f>
        <v>0</v>
      </c>
      <c r="K139" s="175"/>
      <c r="L139" s="38"/>
      <c r="M139" s="176" t="s">
        <v>1</v>
      </c>
      <c r="N139" s="177" t="s">
        <v>38</v>
      </c>
      <c r="O139" s="76"/>
      <c r="P139" s="178">
        <f>O139*H139</f>
        <v>0</v>
      </c>
      <c r="Q139" s="178">
        <v>0</v>
      </c>
      <c r="R139" s="178">
        <f>Q139*H139</f>
        <v>0</v>
      </c>
      <c r="S139" s="178">
        <v>0.20499999999999999</v>
      </c>
      <c r="T139" s="179">
        <f>S139*H139</f>
        <v>21.73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0" t="s">
        <v>127</v>
      </c>
      <c r="AT139" s="180" t="s">
        <v>123</v>
      </c>
      <c r="AU139" s="180" t="s">
        <v>83</v>
      </c>
      <c r="AY139" s="18" t="s">
        <v>121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81</v>
      </c>
      <c r="BK139" s="181">
        <f>ROUND(I139*H139,2)</f>
        <v>0</v>
      </c>
      <c r="BL139" s="18" t="s">
        <v>127</v>
      </c>
      <c r="BM139" s="180" t="s">
        <v>139</v>
      </c>
    </row>
    <row r="140" s="2" customFormat="1" ht="37.8" customHeight="1">
      <c r="A140" s="37"/>
      <c r="B140" s="167"/>
      <c r="C140" s="168" t="s">
        <v>127</v>
      </c>
      <c r="D140" s="168" t="s">
        <v>123</v>
      </c>
      <c r="E140" s="169" t="s">
        <v>140</v>
      </c>
      <c r="F140" s="170" t="s">
        <v>141</v>
      </c>
      <c r="G140" s="171" t="s">
        <v>142</v>
      </c>
      <c r="H140" s="172">
        <v>4</v>
      </c>
      <c r="I140" s="173"/>
      <c r="J140" s="174">
        <f>ROUND(I140*H140,2)</f>
        <v>0</v>
      </c>
      <c r="K140" s="175"/>
      <c r="L140" s="38"/>
      <c r="M140" s="176" t="s">
        <v>1</v>
      </c>
      <c r="N140" s="177" t="s">
        <v>38</v>
      </c>
      <c r="O140" s="76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0" t="s">
        <v>127</v>
      </c>
      <c r="AT140" s="180" t="s">
        <v>123</v>
      </c>
      <c r="AU140" s="180" t="s">
        <v>83</v>
      </c>
      <c r="AY140" s="18" t="s">
        <v>121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81</v>
      </c>
      <c r="BK140" s="181">
        <f>ROUND(I140*H140,2)</f>
        <v>0</v>
      </c>
      <c r="BL140" s="18" t="s">
        <v>127</v>
      </c>
      <c r="BM140" s="180" t="s">
        <v>143</v>
      </c>
    </row>
    <row r="141" s="2" customFormat="1" ht="33" customHeight="1">
      <c r="A141" s="37"/>
      <c r="B141" s="167"/>
      <c r="C141" s="168" t="s">
        <v>144</v>
      </c>
      <c r="D141" s="168" t="s">
        <v>123</v>
      </c>
      <c r="E141" s="169" t="s">
        <v>145</v>
      </c>
      <c r="F141" s="170" t="s">
        <v>146</v>
      </c>
      <c r="G141" s="171" t="s">
        <v>142</v>
      </c>
      <c r="H141" s="172">
        <v>6</v>
      </c>
      <c r="I141" s="173"/>
      <c r="J141" s="174">
        <f>ROUND(I141*H141,2)</f>
        <v>0</v>
      </c>
      <c r="K141" s="175"/>
      <c r="L141" s="38"/>
      <c r="M141" s="176" t="s">
        <v>1</v>
      </c>
      <c r="N141" s="177" t="s">
        <v>38</v>
      </c>
      <c r="O141" s="76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0" t="s">
        <v>127</v>
      </c>
      <c r="AT141" s="180" t="s">
        <v>123</v>
      </c>
      <c r="AU141" s="180" t="s">
        <v>83</v>
      </c>
      <c r="AY141" s="18" t="s">
        <v>121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81</v>
      </c>
      <c r="BK141" s="181">
        <f>ROUND(I141*H141,2)</f>
        <v>0</v>
      </c>
      <c r="BL141" s="18" t="s">
        <v>127</v>
      </c>
      <c r="BM141" s="180" t="s">
        <v>147</v>
      </c>
    </row>
    <row r="142" s="13" customFormat="1">
      <c r="A142" s="13"/>
      <c r="B142" s="182"/>
      <c r="C142" s="13"/>
      <c r="D142" s="183" t="s">
        <v>129</v>
      </c>
      <c r="E142" s="184" t="s">
        <v>1</v>
      </c>
      <c r="F142" s="185" t="s">
        <v>148</v>
      </c>
      <c r="G142" s="13"/>
      <c r="H142" s="184" t="s">
        <v>1</v>
      </c>
      <c r="I142" s="186"/>
      <c r="J142" s="13"/>
      <c r="K142" s="13"/>
      <c r="L142" s="182"/>
      <c r="M142" s="187"/>
      <c r="N142" s="188"/>
      <c r="O142" s="188"/>
      <c r="P142" s="188"/>
      <c r="Q142" s="188"/>
      <c r="R142" s="188"/>
      <c r="S142" s="188"/>
      <c r="T142" s="18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4" t="s">
        <v>129</v>
      </c>
      <c r="AU142" s="184" t="s">
        <v>83</v>
      </c>
      <c r="AV142" s="13" t="s">
        <v>81</v>
      </c>
      <c r="AW142" s="13" t="s">
        <v>30</v>
      </c>
      <c r="AX142" s="13" t="s">
        <v>73</v>
      </c>
      <c r="AY142" s="184" t="s">
        <v>121</v>
      </c>
    </row>
    <row r="143" s="14" customFormat="1">
      <c r="A143" s="14"/>
      <c r="B143" s="190"/>
      <c r="C143" s="14"/>
      <c r="D143" s="183" t="s">
        <v>129</v>
      </c>
      <c r="E143" s="191" t="s">
        <v>1</v>
      </c>
      <c r="F143" s="192" t="s">
        <v>149</v>
      </c>
      <c r="G143" s="14"/>
      <c r="H143" s="193">
        <v>6</v>
      </c>
      <c r="I143" s="194"/>
      <c r="J143" s="14"/>
      <c r="K143" s="14"/>
      <c r="L143" s="190"/>
      <c r="M143" s="195"/>
      <c r="N143" s="196"/>
      <c r="O143" s="196"/>
      <c r="P143" s="196"/>
      <c r="Q143" s="196"/>
      <c r="R143" s="196"/>
      <c r="S143" s="196"/>
      <c r="T143" s="19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1" t="s">
        <v>129</v>
      </c>
      <c r="AU143" s="191" t="s">
        <v>83</v>
      </c>
      <c r="AV143" s="14" t="s">
        <v>83</v>
      </c>
      <c r="AW143" s="14" t="s">
        <v>30</v>
      </c>
      <c r="AX143" s="14" t="s">
        <v>73</v>
      </c>
      <c r="AY143" s="191" t="s">
        <v>121</v>
      </c>
    </row>
    <row r="144" s="15" customFormat="1">
      <c r="A144" s="15"/>
      <c r="B144" s="198"/>
      <c r="C144" s="15"/>
      <c r="D144" s="183" t="s">
        <v>129</v>
      </c>
      <c r="E144" s="199" t="s">
        <v>1</v>
      </c>
      <c r="F144" s="200" t="s">
        <v>150</v>
      </c>
      <c r="G144" s="15"/>
      <c r="H144" s="201">
        <v>6</v>
      </c>
      <c r="I144" s="202"/>
      <c r="J144" s="15"/>
      <c r="K144" s="15"/>
      <c r="L144" s="198"/>
      <c r="M144" s="203"/>
      <c r="N144" s="204"/>
      <c r="O144" s="204"/>
      <c r="P144" s="204"/>
      <c r="Q144" s="204"/>
      <c r="R144" s="204"/>
      <c r="S144" s="204"/>
      <c r="T144" s="20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199" t="s">
        <v>129</v>
      </c>
      <c r="AU144" s="199" t="s">
        <v>83</v>
      </c>
      <c r="AV144" s="15" t="s">
        <v>127</v>
      </c>
      <c r="AW144" s="15" t="s">
        <v>30</v>
      </c>
      <c r="AX144" s="15" t="s">
        <v>81</v>
      </c>
      <c r="AY144" s="199" t="s">
        <v>121</v>
      </c>
    </row>
    <row r="145" s="2" customFormat="1" ht="16.5" customHeight="1">
      <c r="A145" s="37"/>
      <c r="B145" s="167"/>
      <c r="C145" s="168" t="s">
        <v>149</v>
      </c>
      <c r="D145" s="168" t="s">
        <v>123</v>
      </c>
      <c r="E145" s="169" t="s">
        <v>151</v>
      </c>
      <c r="F145" s="170" t="s">
        <v>152</v>
      </c>
      <c r="G145" s="171" t="s">
        <v>153</v>
      </c>
      <c r="H145" s="172">
        <v>3</v>
      </c>
      <c r="I145" s="173"/>
      <c r="J145" s="174">
        <f>ROUND(I145*H145,2)</f>
        <v>0</v>
      </c>
      <c r="K145" s="175"/>
      <c r="L145" s="38"/>
      <c r="M145" s="176" t="s">
        <v>1</v>
      </c>
      <c r="N145" s="177" t="s">
        <v>38</v>
      </c>
      <c r="O145" s="76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127</v>
      </c>
      <c r="AT145" s="180" t="s">
        <v>123</v>
      </c>
      <c r="AU145" s="180" t="s">
        <v>83</v>
      </c>
      <c r="AY145" s="18" t="s">
        <v>121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81</v>
      </c>
      <c r="BK145" s="181">
        <f>ROUND(I145*H145,2)</f>
        <v>0</v>
      </c>
      <c r="BL145" s="18" t="s">
        <v>127</v>
      </c>
      <c r="BM145" s="180" t="s">
        <v>154</v>
      </c>
    </row>
    <row r="146" s="2" customFormat="1" ht="37.8" customHeight="1">
      <c r="A146" s="37"/>
      <c r="B146" s="167"/>
      <c r="C146" s="168" t="s">
        <v>155</v>
      </c>
      <c r="D146" s="168" t="s">
        <v>123</v>
      </c>
      <c r="E146" s="169" t="s">
        <v>156</v>
      </c>
      <c r="F146" s="170" t="s">
        <v>157</v>
      </c>
      <c r="G146" s="171" t="s">
        <v>142</v>
      </c>
      <c r="H146" s="172">
        <v>13.52</v>
      </c>
      <c r="I146" s="173"/>
      <c r="J146" s="174">
        <f>ROUND(I146*H146,2)</f>
        <v>0</v>
      </c>
      <c r="K146" s="175"/>
      <c r="L146" s="38"/>
      <c r="M146" s="176" t="s">
        <v>1</v>
      </c>
      <c r="N146" s="177" t="s">
        <v>38</v>
      </c>
      <c r="O146" s="76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0" t="s">
        <v>127</v>
      </c>
      <c r="AT146" s="180" t="s">
        <v>123</v>
      </c>
      <c r="AU146" s="180" t="s">
        <v>83</v>
      </c>
      <c r="AY146" s="18" t="s">
        <v>121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81</v>
      </c>
      <c r="BK146" s="181">
        <f>ROUND(I146*H146,2)</f>
        <v>0</v>
      </c>
      <c r="BL146" s="18" t="s">
        <v>127</v>
      </c>
      <c r="BM146" s="180" t="s">
        <v>158</v>
      </c>
    </row>
    <row r="147" s="13" customFormat="1">
      <c r="A147" s="13"/>
      <c r="B147" s="182"/>
      <c r="C147" s="13"/>
      <c r="D147" s="183" t="s">
        <v>129</v>
      </c>
      <c r="E147" s="184" t="s">
        <v>1</v>
      </c>
      <c r="F147" s="185" t="s">
        <v>159</v>
      </c>
      <c r="G147" s="13"/>
      <c r="H147" s="184" t="s">
        <v>1</v>
      </c>
      <c r="I147" s="186"/>
      <c r="J147" s="13"/>
      <c r="K147" s="13"/>
      <c r="L147" s="182"/>
      <c r="M147" s="187"/>
      <c r="N147" s="188"/>
      <c r="O147" s="188"/>
      <c r="P147" s="188"/>
      <c r="Q147" s="188"/>
      <c r="R147" s="188"/>
      <c r="S147" s="188"/>
      <c r="T147" s="18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129</v>
      </c>
      <c r="AU147" s="184" t="s">
        <v>83</v>
      </c>
      <c r="AV147" s="13" t="s">
        <v>81</v>
      </c>
      <c r="AW147" s="13" t="s">
        <v>30</v>
      </c>
      <c r="AX147" s="13" t="s">
        <v>73</v>
      </c>
      <c r="AY147" s="184" t="s">
        <v>121</v>
      </c>
    </row>
    <row r="148" s="14" customFormat="1">
      <c r="A148" s="14"/>
      <c r="B148" s="190"/>
      <c r="C148" s="14"/>
      <c r="D148" s="183" t="s">
        <v>129</v>
      </c>
      <c r="E148" s="191" t="s">
        <v>1</v>
      </c>
      <c r="F148" s="192" t="s">
        <v>160</v>
      </c>
      <c r="G148" s="14"/>
      <c r="H148" s="193">
        <v>6.7599999999999998</v>
      </c>
      <c r="I148" s="194"/>
      <c r="J148" s="14"/>
      <c r="K148" s="14"/>
      <c r="L148" s="190"/>
      <c r="M148" s="195"/>
      <c r="N148" s="196"/>
      <c r="O148" s="196"/>
      <c r="P148" s="196"/>
      <c r="Q148" s="196"/>
      <c r="R148" s="196"/>
      <c r="S148" s="196"/>
      <c r="T148" s="19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1" t="s">
        <v>129</v>
      </c>
      <c r="AU148" s="191" t="s">
        <v>83</v>
      </c>
      <c r="AV148" s="14" t="s">
        <v>83</v>
      </c>
      <c r="AW148" s="14" t="s">
        <v>30</v>
      </c>
      <c r="AX148" s="14" t="s">
        <v>73</v>
      </c>
      <c r="AY148" s="191" t="s">
        <v>121</v>
      </c>
    </row>
    <row r="149" s="13" customFormat="1">
      <c r="A149" s="13"/>
      <c r="B149" s="182"/>
      <c r="C149" s="13"/>
      <c r="D149" s="183" t="s">
        <v>129</v>
      </c>
      <c r="E149" s="184" t="s">
        <v>1</v>
      </c>
      <c r="F149" s="185" t="s">
        <v>161</v>
      </c>
      <c r="G149" s="13"/>
      <c r="H149" s="184" t="s">
        <v>1</v>
      </c>
      <c r="I149" s="186"/>
      <c r="J149" s="13"/>
      <c r="K149" s="13"/>
      <c r="L149" s="182"/>
      <c r="M149" s="187"/>
      <c r="N149" s="188"/>
      <c r="O149" s="188"/>
      <c r="P149" s="188"/>
      <c r="Q149" s="188"/>
      <c r="R149" s="188"/>
      <c r="S149" s="188"/>
      <c r="T149" s="18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129</v>
      </c>
      <c r="AU149" s="184" t="s">
        <v>83</v>
      </c>
      <c r="AV149" s="13" t="s">
        <v>81</v>
      </c>
      <c r="AW149" s="13" t="s">
        <v>30</v>
      </c>
      <c r="AX149" s="13" t="s">
        <v>73</v>
      </c>
      <c r="AY149" s="184" t="s">
        <v>121</v>
      </c>
    </row>
    <row r="150" s="14" customFormat="1">
      <c r="A150" s="14"/>
      <c r="B150" s="190"/>
      <c r="C150" s="14"/>
      <c r="D150" s="183" t="s">
        <v>129</v>
      </c>
      <c r="E150" s="191" t="s">
        <v>1</v>
      </c>
      <c r="F150" s="192" t="s">
        <v>162</v>
      </c>
      <c r="G150" s="14"/>
      <c r="H150" s="193">
        <v>2.7599999999999998</v>
      </c>
      <c r="I150" s="194"/>
      <c r="J150" s="14"/>
      <c r="K150" s="14"/>
      <c r="L150" s="190"/>
      <c r="M150" s="195"/>
      <c r="N150" s="196"/>
      <c r="O150" s="196"/>
      <c r="P150" s="196"/>
      <c r="Q150" s="196"/>
      <c r="R150" s="196"/>
      <c r="S150" s="196"/>
      <c r="T150" s="19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1" t="s">
        <v>129</v>
      </c>
      <c r="AU150" s="191" t="s">
        <v>83</v>
      </c>
      <c r="AV150" s="14" t="s">
        <v>83</v>
      </c>
      <c r="AW150" s="14" t="s">
        <v>30</v>
      </c>
      <c r="AX150" s="14" t="s">
        <v>73</v>
      </c>
      <c r="AY150" s="191" t="s">
        <v>121</v>
      </c>
    </row>
    <row r="151" s="13" customFormat="1">
      <c r="A151" s="13"/>
      <c r="B151" s="182"/>
      <c r="C151" s="13"/>
      <c r="D151" s="183" t="s">
        <v>129</v>
      </c>
      <c r="E151" s="184" t="s">
        <v>1</v>
      </c>
      <c r="F151" s="185" t="s">
        <v>163</v>
      </c>
      <c r="G151" s="13"/>
      <c r="H151" s="184" t="s">
        <v>1</v>
      </c>
      <c r="I151" s="186"/>
      <c r="J151" s="13"/>
      <c r="K151" s="13"/>
      <c r="L151" s="182"/>
      <c r="M151" s="187"/>
      <c r="N151" s="188"/>
      <c r="O151" s="188"/>
      <c r="P151" s="188"/>
      <c r="Q151" s="188"/>
      <c r="R151" s="188"/>
      <c r="S151" s="188"/>
      <c r="T151" s="18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129</v>
      </c>
      <c r="AU151" s="184" t="s">
        <v>83</v>
      </c>
      <c r="AV151" s="13" t="s">
        <v>81</v>
      </c>
      <c r="AW151" s="13" t="s">
        <v>30</v>
      </c>
      <c r="AX151" s="13" t="s">
        <v>73</v>
      </c>
      <c r="AY151" s="184" t="s">
        <v>121</v>
      </c>
    </row>
    <row r="152" s="14" customFormat="1">
      <c r="A152" s="14"/>
      <c r="B152" s="190"/>
      <c r="C152" s="14"/>
      <c r="D152" s="183" t="s">
        <v>129</v>
      </c>
      <c r="E152" s="191" t="s">
        <v>1</v>
      </c>
      <c r="F152" s="192" t="s">
        <v>127</v>
      </c>
      <c r="G152" s="14"/>
      <c r="H152" s="193">
        <v>4</v>
      </c>
      <c r="I152" s="194"/>
      <c r="J152" s="14"/>
      <c r="K152" s="14"/>
      <c r="L152" s="190"/>
      <c r="M152" s="195"/>
      <c r="N152" s="196"/>
      <c r="O152" s="196"/>
      <c r="P152" s="196"/>
      <c r="Q152" s="196"/>
      <c r="R152" s="196"/>
      <c r="S152" s="196"/>
      <c r="T152" s="19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1" t="s">
        <v>129</v>
      </c>
      <c r="AU152" s="191" t="s">
        <v>83</v>
      </c>
      <c r="AV152" s="14" t="s">
        <v>83</v>
      </c>
      <c r="AW152" s="14" t="s">
        <v>30</v>
      </c>
      <c r="AX152" s="14" t="s">
        <v>73</v>
      </c>
      <c r="AY152" s="191" t="s">
        <v>121</v>
      </c>
    </row>
    <row r="153" s="15" customFormat="1">
      <c r="A153" s="15"/>
      <c r="B153" s="198"/>
      <c r="C153" s="15"/>
      <c r="D153" s="183" t="s">
        <v>129</v>
      </c>
      <c r="E153" s="199" t="s">
        <v>1</v>
      </c>
      <c r="F153" s="200" t="s">
        <v>150</v>
      </c>
      <c r="G153" s="15"/>
      <c r="H153" s="201">
        <v>13.52</v>
      </c>
      <c r="I153" s="202"/>
      <c r="J153" s="15"/>
      <c r="K153" s="15"/>
      <c r="L153" s="198"/>
      <c r="M153" s="203"/>
      <c r="N153" s="204"/>
      <c r="O153" s="204"/>
      <c r="P153" s="204"/>
      <c r="Q153" s="204"/>
      <c r="R153" s="204"/>
      <c r="S153" s="204"/>
      <c r="T153" s="20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199" t="s">
        <v>129</v>
      </c>
      <c r="AU153" s="199" t="s">
        <v>83</v>
      </c>
      <c r="AV153" s="15" t="s">
        <v>127</v>
      </c>
      <c r="AW153" s="15" t="s">
        <v>30</v>
      </c>
      <c r="AX153" s="15" t="s">
        <v>81</v>
      </c>
      <c r="AY153" s="199" t="s">
        <v>121</v>
      </c>
    </row>
    <row r="154" s="2" customFormat="1" ht="37.8" customHeight="1">
      <c r="A154" s="37"/>
      <c r="B154" s="167"/>
      <c r="C154" s="168" t="s">
        <v>164</v>
      </c>
      <c r="D154" s="168" t="s">
        <v>123</v>
      </c>
      <c r="E154" s="169" t="s">
        <v>165</v>
      </c>
      <c r="F154" s="170" t="s">
        <v>166</v>
      </c>
      <c r="G154" s="171" t="s">
        <v>142</v>
      </c>
      <c r="H154" s="172">
        <v>3.2400000000000002</v>
      </c>
      <c r="I154" s="173"/>
      <c r="J154" s="174">
        <f>ROUND(I154*H154,2)</f>
        <v>0</v>
      </c>
      <c r="K154" s="175"/>
      <c r="L154" s="38"/>
      <c r="M154" s="176" t="s">
        <v>1</v>
      </c>
      <c r="N154" s="177" t="s">
        <v>38</v>
      </c>
      <c r="O154" s="76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0" t="s">
        <v>127</v>
      </c>
      <c r="AT154" s="180" t="s">
        <v>123</v>
      </c>
      <c r="AU154" s="180" t="s">
        <v>83</v>
      </c>
      <c r="AY154" s="18" t="s">
        <v>121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81</v>
      </c>
      <c r="BK154" s="181">
        <f>ROUND(I154*H154,2)</f>
        <v>0</v>
      </c>
      <c r="BL154" s="18" t="s">
        <v>127</v>
      </c>
      <c r="BM154" s="180" t="s">
        <v>167</v>
      </c>
    </row>
    <row r="155" s="13" customFormat="1">
      <c r="A155" s="13"/>
      <c r="B155" s="182"/>
      <c r="C155" s="13"/>
      <c r="D155" s="183" t="s">
        <v>129</v>
      </c>
      <c r="E155" s="184" t="s">
        <v>1</v>
      </c>
      <c r="F155" s="185" t="s">
        <v>168</v>
      </c>
      <c r="G155" s="13"/>
      <c r="H155" s="184" t="s">
        <v>1</v>
      </c>
      <c r="I155" s="186"/>
      <c r="J155" s="13"/>
      <c r="K155" s="13"/>
      <c r="L155" s="182"/>
      <c r="M155" s="187"/>
      <c r="N155" s="188"/>
      <c r="O155" s="188"/>
      <c r="P155" s="188"/>
      <c r="Q155" s="188"/>
      <c r="R155" s="188"/>
      <c r="S155" s="188"/>
      <c r="T155" s="18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129</v>
      </c>
      <c r="AU155" s="184" t="s">
        <v>83</v>
      </c>
      <c r="AV155" s="13" t="s">
        <v>81</v>
      </c>
      <c r="AW155" s="13" t="s">
        <v>30</v>
      </c>
      <c r="AX155" s="13" t="s">
        <v>73</v>
      </c>
      <c r="AY155" s="184" t="s">
        <v>121</v>
      </c>
    </row>
    <row r="156" s="14" customFormat="1">
      <c r="A156" s="14"/>
      <c r="B156" s="190"/>
      <c r="C156" s="14"/>
      <c r="D156" s="183" t="s">
        <v>129</v>
      </c>
      <c r="E156" s="191" t="s">
        <v>1</v>
      </c>
      <c r="F156" s="192" t="s">
        <v>169</v>
      </c>
      <c r="G156" s="14"/>
      <c r="H156" s="193">
        <v>10</v>
      </c>
      <c r="I156" s="194"/>
      <c r="J156" s="14"/>
      <c r="K156" s="14"/>
      <c r="L156" s="190"/>
      <c r="M156" s="195"/>
      <c r="N156" s="196"/>
      <c r="O156" s="196"/>
      <c r="P156" s="196"/>
      <c r="Q156" s="196"/>
      <c r="R156" s="196"/>
      <c r="S156" s="196"/>
      <c r="T156" s="19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1" t="s">
        <v>129</v>
      </c>
      <c r="AU156" s="191" t="s">
        <v>83</v>
      </c>
      <c r="AV156" s="14" t="s">
        <v>83</v>
      </c>
      <c r="AW156" s="14" t="s">
        <v>30</v>
      </c>
      <c r="AX156" s="14" t="s">
        <v>73</v>
      </c>
      <c r="AY156" s="191" t="s">
        <v>121</v>
      </c>
    </row>
    <row r="157" s="13" customFormat="1">
      <c r="A157" s="13"/>
      <c r="B157" s="182"/>
      <c r="C157" s="13"/>
      <c r="D157" s="183" t="s">
        <v>129</v>
      </c>
      <c r="E157" s="184" t="s">
        <v>1</v>
      </c>
      <c r="F157" s="185" t="s">
        <v>170</v>
      </c>
      <c r="G157" s="13"/>
      <c r="H157" s="184" t="s">
        <v>1</v>
      </c>
      <c r="I157" s="186"/>
      <c r="J157" s="13"/>
      <c r="K157" s="13"/>
      <c r="L157" s="182"/>
      <c r="M157" s="187"/>
      <c r="N157" s="188"/>
      <c r="O157" s="188"/>
      <c r="P157" s="188"/>
      <c r="Q157" s="188"/>
      <c r="R157" s="188"/>
      <c r="S157" s="188"/>
      <c r="T157" s="18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4" t="s">
        <v>129</v>
      </c>
      <c r="AU157" s="184" t="s">
        <v>83</v>
      </c>
      <c r="AV157" s="13" t="s">
        <v>81</v>
      </c>
      <c r="AW157" s="13" t="s">
        <v>30</v>
      </c>
      <c r="AX157" s="13" t="s">
        <v>73</v>
      </c>
      <c r="AY157" s="184" t="s">
        <v>121</v>
      </c>
    </row>
    <row r="158" s="14" customFormat="1">
      <c r="A158" s="14"/>
      <c r="B158" s="190"/>
      <c r="C158" s="14"/>
      <c r="D158" s="183" t="s">
        <v>129</v>
      </c>
      <c r="E158" s="191" t="s">
        <v>1</v>
      </c>
      <c r="F158" s="192" t="s">
        <v>171</v>
      </c>
      <c r="G158" s="14"/>
      <c r="H158" s="193">
        <v>-6.7599999999999998</v>
      </c>
      <c r="I158" s="194"/>
      <c r="J158" s="14"/>
      <c r="K158" s="14"/>
      <c r="L158" s="190"/>
      <c r="M158" s="195"/>
      <c r="N158" s="196"/>
      <c r="O158" s="196"/>
      <c r="P158" s="196"/>
      <c r="Q158" s="196"/>
      <c r="R158" s="196"/>
      <c r="S158" s="196"/>
      <c r="T158" s="19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1" t="s">
        <v>129</v>
      </c>
      <c r="AU158" s="191" t="s">
        <v>83</v>
      </c>
      <c r="AV158" s="14" t="s">
        <v>83</v>
      </c>
      <c r="AW158" s="14" t="s">
        <v>30</v>
      </c>
      <c r="AX158" s="14" t="s">
        <v>73</v>
      </c>
      <c r="AY158" s="191" t="s">
        <v>121</v>
      </c>
    </row>
    <row r="159" s="15" customFormat="1">
      <c r="A159" s="15"/>
      <c r="B159" s="198"/>
      <c r="C159" s="15"/>
      <c r="D159" s="183" t="s">
        <v>129</v>
      </c>
      <c r="E159" s="199" t="s">
        <v>1</v>
      </c>
      <c r="F159" s="200" t="s">
        <v>150</v>
      </c>
      <c r="G159" s="15"/>
      <c r="H159" s="201">
        <v>3.2400000000000002</v>
      </c>
      <c r="I159" s="202"/>
      <c r="J159" s="15"/>
      <c r="K159" s="15"/>
      <c r="L159" s="198"/>
      <c r="M159" s="203"/>
      <c r="N159" s="204"/>
      <c r="O159" s="204"/>
      <c r="P159" s="204"/>
      <c r="Q159" s="204"/>
      <c r="R159" s="204"/>
      <c r="S159" s="204"/>
      <c r="T159" s="20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199" t="s">
        <v>129</v>
      </c>
      <c r="AU159" s="199" t="s">
        <v>83</v>
      </c>
      <c r="AV159" s="15" t="s">
        <v>127</v>
      </c>
      <c r="AW159" s="15" t="s">
        <v>30</v>
      </c>
      <c r="AX159" s="15" t="s">
        <v>81</v>
      </c>
      <c r="AY159" s="199" t="s">
        <v>121</v>
      </c>
    </row>
    <row r="160" s="2" customFormat="1" ht="24.15" customHeight="1">
      <c r="A160" s="37"/>
      <c r="B160" s="167"/>
      <c r="C160" s="168" t="s">
        <v>172</v>
      </c>
      <c r="D160" s="168" t="s">
        <v>123</v>
      </c>
      <c r="E160" s="169" t="s">
        <v>173</v>
      </c>
      <c r="F160" s="170" t="s">
        <v>174</v>
      </c>
      <c r="G160" s="171" t="s">
        <v>142</v>
      </c>
      <c r="H160" s="172">
        <v>6.7599999999999998</v>
      </c>
      <c r="I160" s="173"/>
      <c r="J160" s="174">
        <f>ROUND(I160*H160,2)</f>
        <v>0</v>
      </c>
      <c r="K160" s="175"/>
      <c r="L160" s="38"/>
      <c r="M160" s="176" t="s">
        <v>1</v>
      </c>
      <c r="N160" s="177" t="s">
        <v>38</v>
      </c>
      <c r="O160" s="76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0" t="s">
        <v>127</v>
      </c>
      <c r="AT160" s="180" t="s">
        <v>123</v>
      </c>
      <c r="AU160" s="180" t="s">
        <v>83</v>
      </c>
      <c r="AY160" s="18" t="s">
        <v>121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81</v>
      </c>
      <c r="BK160" s="181">
        <f>ROUND(I160*H160,2)</f>
        <v>0</v>
      </c>
      <c r="BL160" s="18" t="s">
        <v>127</v>
      </c>
      <c r="BM160" s="180" t="s">
        <v>175</v>
      </c>
    </row>
    <row r="161" s="13" customFormat="1">
      <c r="A161" s="13"/>
      <c r="B161" s="182"/>
      <c r="C161" s="13"/>
      <c r="D161" s="183" t="s">
        <v>129</v>
      </c>
      <c r="E161" s="184" t="s">
        <v>1</v>
      </c>
      <c r="F161" s="185" t="s">
        <v>161</v>
      </c>
      <c r="G161" s="13"/>
      <c r="H161" s="184" t="s">
        <v>1</v>
      </c>
      <c r="I161" s="186"/>
      <c r="J161" s="13"/>
      <c r="K161" s="13"/>
      <c r="L161" s="182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129</v>
      </c>
      <c r="AU161" s="184" t="s">
        <v>83</v>
      </c>
      <c r="AV161" s="13" t="s">
        <v>81</v>
      </c>
      <c r="AW161" s="13" t="s">
        <v>30</v>
      </c>
      <c r="AX161" s="13" t="s">
        <v>73</v>
      </c>
      <c r="AY161" s="184" t="s">
        <v>121</v>
      </c>
    </row>
    <row r="162" s="14" customFormat="1">
      <c r="A162" s="14"/>
      <c r="B162" s="190"/>
      <c r="C162" s="14"/>
      <c r="D162" s="183" t="s">
        <v>129</v>
      </c>
      <c r="E162" s="191" t="s">
        <v>1</v>
      </c>
      <c r="F162" s="192" t="s">
        <v>162</v>
      </c>
      <c r="G162" s="14"/>
      <c r="H162" s="193">
        <v>2.7599999999999998</v>
      </c>
      <c r="I162" s="194"/>
      <c r="J162" s="14"/>
      <c r="K162" s="14"/>
      <c r="L162" s="190"/>
      <c r="M162" s="195"/>
      <c r="N162" s="196"/>
      <c r="O162" s="196"/>
      <c r="P162" s="196"/>
      <c r="Q162" s="196"/>
      <c r="R162" s="196"/>
      <c r="S162" s="196"/>
      <c r="T162" s="19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1" t="s">
        <v>129</v>
      </c>
      <c r="AU162" s="191" t="s">
        <v>83</v>
      </c>
      <c r="AV162" s="14" t="s">
        <v>83</v>
      </c>
      <c r="AW162" s="14" t="s">
        <v>30</v>
      </c>
      <c r="AX162" s="14" t="s">
        <v>73</v>
      </c>
      <c r="AY162" s="191" t="s">
        <v>121</v>
      </c>
    </row>
    <row r="163" s="13" customFormat="1">
      <c r="A163" s="13"/>
      <c r="B163" s="182"/>
      <c r="C163" s="13"/>
      <c r="D163" s="183" t="s">
        <v>129</v>
      </c>
      <c r="E163" s="184" t="s">
        <v>1</v>
      </c>
      <c r="F163" s="185" t="s">
        <v>163</v>
      </c>
      <c r="G163" s="13"/>
      <c r="H163" s="184" t="s">
        <v>1</v>
      </c>
      <c r="I163" s="186"/>
      <c r="J163" s="13"/>
      <c r="K163" s="13"/>
      <c r="L163" s="182"/>
      <c r="M163" s="187"/>
      <c r="N163" s="188"/>
      <c r="O163" s="188"/>
      <c r="P163" s="188"/>
      <c r="Q163" s="188"/>
      <c r="R163" s="188"/>
      <c r="S163" s="188"/>
      <c r="T163" s="18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4" t="s">
        <v>129</v>
      </c>
      <c r="AU163" s="184" t="s">
        <v>83</v>
      </c>
      <c r="AV163" s="13" t="s">
        <v>81</v>
      </c>
      <c r="AW163" s="13" t="s">
        <v>30</v>
      </c>
      <c r="AX163" s="13" t="s">
        <v>73</v>
      </c>
      <c r="AY163" s="184" t="s">
        <v>121</v>
      </c>
    </row>
    <row r="164" s="14" customFormat="1">
      <c r="A164" s="14"/>
      <c r="B164" s="190"/>
      <c r="C164" s="14"/>
      <c r="D164" s="183" t="s">
        <v>129</v>
      </c>
      <c r="E164" s="191" t="s">
        <v>1</v>
      </c>
      <c r="F164" s="192" t="s">
        <v>127</v>
      </c>
      <c r="G164" s="14"/>
      <c r="H164" s="193">
        <v>4</v>
      </c>
      <c r="I164" s="194"/>
      <c r="J164" s="14"/>
      <c r="K164" s="14"/>
      <c r="L164" s="190"/>
      <c r="M164" s="195"/>
      <c r="N164" s="196"/>
      <c r="O164" s="196"/>
      <c r="P164" s="196"/>
      <c r="Q164" s="196"/>
      <c r="R164" s="196"/>
      <c r="S164" s="196"/>
      <c r="T164" s="19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1" t="s">
        <v>129</v>
      </c>
      <c r="AU164" s="191" t="s">
        <v>83</v>
      </c>
      <c r="AV164" s="14" t="s">
        <v>83</v>
      </c>
      <c r="AW164" s="14" t="s">
        <v>30</v>
      </c>
      <c r="AX164" s="14" t="s">
        <v>73</v>
      </c>
      <c r="AY164" s="191" t="s">
        <v>121</v>
      </c>
    </row>
    <row r="165" s="15" customFormat="1">
      <c r="A165" s="15"/>
      <c r="B165" s="198"/>
      <c r="C165" s="15"/>
      <c r="D165" s="183" t="s">
        <v>129</v>
      </c>
      <c r="E165" s="199" t="s">
        <v>1</v>
      </c>
      <c r="F165" s="200" t="s">
        <v>150</v>
      </c>
      <c r="G165" s="15"/>
      <c r="H165" s="201">
        <v>6.7599999999999998</v>
      </c>
      <c r="I165" s="202"/>
      <c r="J165" s="15"/>
      <c r="K165" s="15"/>
      <c r="L165" s="198"/>
      <c r="M165" s="203"/>
      <c r="N165" s="204"/>
      <c r="O165" s="204"/>
      <c r="P165" s="204"/>
      <c r="Q165" s="204"/>
      <c r="R165" s="204"/>
      <c r="S165" s="204"/>
      <c r="T165" s="20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199" t="s">
        <v>129</v>
      </c>
      <c r="AU165" s="199" t="s">
        <v>83</v>
      </c>
      <c r="AV165" s="15" t="s">
        <v>127</v>
      </c>
      <c r="AW165" s="15" t="s">
        <v>30</v>
      </c>
      <c r="AX165" s="15" t="s">
        <v>81</v>
      </c>
      <c r="AY165" s="199" t="s">
        <v>121</v>
      </c>
    </row>
    <row r="166" s="2" customFormat="1" ht="33" customHeight="1">
      <c r="A166" s="37"/>
      <c r="B166" s="167"/>
      <c r="C166" s="168" t="s">
        <v>176</v>
      </c>
      <c r="D166" s="168" t="s">
        <v>123</v>
      </c>
      <c r="E166" s="169" t="s">
        <v>177</v>
      </c>
      <c r="F166" s="170" t="s">
        <v>178</v>
      </c>
      <c r="G166" s="171" t="s">
        <v>179</v>
      </c>
      <c r="H166" s="172">
        <v>5.8319999999999999</v>
      </c>
      <c r="I166" s="173"/>
      <c r="J166" s="174">
        <f>ROUND(I166*H166,2)</f>
        <v>0</v>
      </c>
      <c r="K166" s="175"/>
      <c r="L166" s="38"/>
      <c r="M166" s="176" t="s">
        <v>1</v>
      </c>
      <c r="N166" s="177" t="s">
        <v>38</v>
      </c>
      <c r="O166" s="76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127</v>
      </c>
      <c r="AT166" s="180" t="s">
        <v>123</v>
      </c>
      <c r="AU166" s="180" t="s">
        <v>83</v>
      </c>
      <c r="AY166" s="18" t="s">
        <v>121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81</v>
      </c>
      <c r="BK166" s="181">
        <f>ROUND(I166*H166,2)</f>
        <v>0</v>
      </c>
      <c r="BL166" s="18" t="s">
        <v>127</v>
      </c>
      <c r="BM166" s="180" t="s">
        <v>180</v>
      </c>
    </row>
    <row r="167" s="14" customFormat="1">
      <c r="A167" s="14"/>
      <c r="B167" s="190"/>
      <c r="C167" s="14"/>
      <c r="D167" s="183" t="s">
        <v>129</v>
      </c>
      <c r="E167" s="191" t="s">
        <v>1</v>
      </c>
      <c r="F167" s="192" t="s">
        <v>181</v>
      </c>
      <c r="G167" s="14"/>
      <c r="H167" s="193">
        <v>5.8319999999999999</v>
      </c>
      <c r="I167" s="194"/>
      <c r="J167" s="14"/>
      <c r="K167" s="14"/>
      <c r="L167" s="190"/>
      <c r="M167" s="195"/>
      <c r="N167" s="196"/>
      <c r="O167" s="196"/>
      <c r="P167" s="196"/>
      <c r="Q167" s="196"/>
      <c r="R167" s="196"/>
      <c r="S167" s="196"/>
      <c r="T167" s="19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1" t="s">
        <v>129</v>
      </c>
      <c r="AU167" s="191" t="s">
        <v>83</v>
      </c>
      <c r="AV167" s="14" t="s">
        <v>83</v>
      </c>
      <c r="AW167" s="14" t="s">
        <v>30</v>
      </c>
      <c r="AX167" s="14" t="s">
        <v>81</v>
      </c>
      <c r="AY167" s="191" t="s">
        <v>121</v>
      </c>
    </row>
    <row r="168" s="2" customFormat="1" ht="24.15" customHeight="1">
      <c r="A168" s="37"/>
      <c r="B168" s="167"/>
      <c r="C168" s="168" t="s">
        <v>182</v>
      </c>
      <c r="D168" s="168" t="s">
        <v>123</v>
      </c>
      <c r="E168" s="169" t="s">
        <v>183</v>
      </c>
      <c r="F168" s="170" t="s">
        <v>184</v>
      </c>
      <c r="G168" s="171" t="s">
        <v>142</v>
      </c>
      <c r="H168" s="172">
        <v>2.7599999999999998</v>
      </c>
      <c r="I168" s="173"/>
      <c r="J168" s="174">
        <f>ROUND(I168*H168,2)</f>
        <v>0</v>
      </c>
      <c r="K168" s="175"/>
      <c r="L168" s="38"/>
      <c r="M168" s="176" t="s">
        <v>1</v>
      </c>
      <c r="N168" s="177" t="s">
        <v>38</v>
      </c>
      <c r="O168" s="76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0" t="s">
        <v>127</v>
      </c>
      <c r="AT168" s="180" t="s">
        <v>123</v>
      </c>
      <c r="AU168" s="180" t="s">
        <v>83</v>
      </c>
      <c r="AY168" s="18" t="s">
        <v>121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81</v>
      </c>
      <c r="BK168" s="181">
        <f>ROUND(I168*H168,2)</f>
        <v>0</v>
      </c>
      <c r="BL168" s="18" t="s">
        <v>127</v>
      </c>
      <c r="BM168" s="180" t="s">
        <v>185</v>
      </c>
    </row>
    <row r="169" s="13" customFormat="1">
      <c r="A169" s="13"/>
      <c r="B169" s="182"/>
      <c r="C169" s="13"/>
      <c r="D169" s="183" t="s">
        <v>129</v>
      </c>
      <c r="E169" s="184" t="s">
        <v>1</v>
      </c>
      <c r="F169" s="185" t="s">
        <v>186</v>
      </c>
      <c r="G169" s="13"/>
      <c r="H169" s="184" t="s">
        <v>1</v>
      </c>
      <c r="I169" s="186"/>
      <c r="J169" s="13"/>
      <c r="K169" s="13"/>
      <c r="L169" s="182"/>
      <c r="M169" s="187"/>
      <c r="N169" s="188"/>
      <c r="O169" s="188"/>
      <c r="P169" s="188"/>
      <c r="Q169" s="188"/>
      <c r="R169" s="188"/>
      <c r="S169" s="188"/>
      <c r="T169" s="18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4" t="s">
        <v>129</v>
      </c>
      <c r="AU169" s="184" t="s">
        <v>83</v>
      </c>
      <c r="AV169" s="13" t="s">
        <v>81</v>
      </c>
      <c r="AW169" s="13" t="s">
        <v>30</v>
      </c>
      <c r="AX169" s="13" t="s">
        <v>73</v>
      </c>
      <c r="AY169" s="184" t="s">
        <v>121</v>
      </c>
    </row>
    <row r="170" s="14" customFormat="1">
      <c r="A170" s="14"/>
      <c r="B170" s="190"/>
      <c r="C170" s="14"/>
      <c r="D170" s="183" t="s">
        <v>129</v>
      </c>
      <c r="E170" s="191" t="s">
        <v>1</v>
      </c>
      <c r="F170" s="192" t="s">
        <v>187</v>
      </c>
      <c r="G170" s="14"/>
      <c r="H170" s="193">
        <v>2.7599999999999998</v>
      </c>
      <c r="I170" s="194"/>
      <c r="J170" s="14"/>
      <c r="K170" s="14"/>
      <c r="L170" s="190"/>
      <c r="M170" s="195"/>
      <c r="N170" s="196"/>
      <c r="O170" s="196"/>
      <c r="P170" s="196"/>
      <c r="Q170" s="196"/>
      <c r="R170" s="196"/>
      <c r="S170" s="196"/>
      <c r="T170" s="19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1" t="s">
        <v>129</v>
      </c>
      <c r="AU170" s="191" t="s">
        <v>83</v>
      </c>
      <c r="AV170" s="14" t="s">
        <v>83</v>
      </c>
      <c r="AW170" s="14" t="s">
        <v>30</v>
      </c>
      <c r="AX170" s="14" t="s">
        <v>81</v>
      </c>
      <c r="AY170" s="191" t="s">
        <v>121</v>
      </c>
    </row>
    <row r="171" s="2" customFormat="1" ht="24.15" customHeight="1">
      <c r="A171" s="37"/>
      <c r="B171" s="167"/>
      <c r="C171" s="168" t="s">
        <v>188</v>
      </c>
      <c r="D171" s="168" t="s">
        <v>123</v>
      </c>
      <c r="E171" s="169" t="s">
        <v>189</v>
      </c>
      <c r="F171" s="170" t="s">
        <v>190</v>
      </c>
      <c r="G171" s="171" t="s">
        <v>126</v>
      </c>
      <c r="H171" s="172">
        <v>106</v>
      </c>
      <c r="I171" s="173"/>
      <c r="J171" s="174">
        <f>ROUND(I171*H171,2)</f>
        <v>0</v>
      </c>
      <c r="K171" s="175"/>
      <c r="L171" s="38"/>
      <c r="M171" s="176" t="s">
        <v>1</v>
      </c>
      <c r="N171" s="177" t="s">
        <v>38</v>
      </c>
      <c r="O171" s="76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0" t="s">
        <v>127</v>
      </c>
      <c r="AT171" s="180" t="s">
        <v>123</v>
      </c>
      <c r="AU171" s="180" t="s">
        <v>83</v>
      </c>
      <c r="AY171" s="18" t="s">
        <v>121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81</v>
      </c>
      <c r="BK171" s="181">
        <f>ROUND(I171*H171,2)</f>
        <v>0</v>
      </c>
      <c r="BL171" s="18" t="s">
        <v>127</v>
      </c>
      <c r="BM171" s="180" t="s">
        <v>191</v>
      </c>
    </row>
    <row r="172" s="12" customFormat="1" ht="22.8" customHeight="1">
      <c r="A172" s="12"/>
      <c r="B172" s="154"/>
      <c r="C172" s="12"/>
      <c r="D172" s="155" t="s">
        <v>72</v>
      </c>
      <c r="E172" s="165" t="s">
        <v>192</v>
      </c>
      <c r="F172" s="165" t="s">
        <v>193</v>
      </c>
      <c r="G172" s="12"/>
      <c r="H172" s="12"/>
      <c r="I172" s="157"/>
      <c r="J172" s="166">
        <f>BK172</f>
        <v>0</v>
      </c>
      <c r="K172" s="12"/>
      <c r="L172" s="154"/>
      <c r="M172" s="159"/>
      <c r="N172" s="160"/>
      <c r="O172" s="160"/>
      <c r="P172" s="161">
        <f>SUM(P173:P179)</f>
        <v>0</v>
      </c>
      <c r="Q172" s="160"/>
      <c r="R172" s="161">
        <f>SUM(R173:R179)</f>
        <v>7.5599999999999996</v>
      </c>
      <c r="S172" s="160"/>
      <c r="T172" s="162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5" t="s">
        <v>81</v>
      </c>
      <c r="AT172" s="163" t="s">
        <v>72</v>
      </c>
      <c r="AU172" s="163" t="s">
        <v>81</v>
      </c>
      <c r="AY172" s="155" t="s">
        <v>121</v>
      </c>
      <c r="BK172" s="164">
        <f>SUM(BK173:BK179)</f>
        <v>0</v>
      </c>
    </row>
    <row r="173" s="2" customFormat="1" ht="37.8" customHeight="1">
      <c r="A173" s="37"/>
      <c r="B173" s="167"/>
      <c r="C173" s="168" t="s">
        <v>194</v>
      </c>
      <c r="D173" s="168" t="s">
        <v>123</v>
      </c>
      <c r="E173" s="169" t="s">
        <v>195</v>
      </c>
      <c r="F173" s="170" t="s">
        <v>196</v>
      </c>
      <c r="G173" s="171" t="s">
        <v>126</v>
      </c>
      <c r="H173" s="172">
        <v>42</v>
      </c>
      <c r="I173" s="173"/>
      <c r="J173" s="174">
        <f>ROUND(I173*H173,2)</f>
        <v>0</v>
      </c>
      <c r="K173" s="175"/>
      <c r="L173" s="38"/>
      <c r="M173" s="176" t="s">
        <v>1</v>
      </c>
      <c r="N173" s="177" t="s">
        <v>38</v>
      </c>
      <c r="O173" s="76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0" t="s">
        <v>127</v>
      </c>
      <c r="AT173" s="180" t="s">
        <v>123</v>
      </c>
      <c r="AU173" s="180" t="s">
        <v>83</v>
      </c>
      <c r="AY173" s="18" t="s">
        <v>121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81</v>
      </c>
      <c r="BK173" s="181">
        <f>ROUND(I173*H173,2)</f>
        <v>0</v>
      </c>
      <c r="BL173" s="18" t="s">
        <v>127</v>
      </c>
      <c r="BM173" s="180" t="s">
        <v>197</v>
      </c>
    </row>
    <row r="174" s="2" customFormat="1" ht="33" customHeight="1">
      <c r="A174" s="37"/>
      <c r="B174" s="167"/>
      <c r="C174" s="168" t="s">
        <v>198</v>
      </c>
      <c r="D174" s="168" t="s">
        <v>123</v>
      </c>
      <c r="E174" s="169" t="s">
        <v>199</v>
      </c>
      <c r="F174" s="170" t="s">
        <v>200</v>
      </c>
      <c r="G174" s="171" t="s">
        <v>126</v>
      </c>
      <c r="H174" s="172">
        <v>42</v>
      </c>
      <c r="I174" s="173"/>
      <c r="J174" s="174">
        <f>ROUND(I174*H174,2)</f>
        <v>0</v>
      </c>
      <c r="K174" s="175"/>
      <c r="L174" s="38"/>
      <c r="M174" s="176" t="s">
        <v>1</v>
      </c>
      <c r="N174" s="177" t="s">
        <v>38</v>
      </c>
      <c r="O174" s="76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0" t="s">
        <v>127</v>
      </c>
      <c r="AT174" s="180" t="s">
        <v>123</v>
      </c>
      <c r="AU174" s="180" t="s">
        <v>83</v>
      </c>
      <c r="AY174" s="18" t="s">
        <v>121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81</v>
      </c>
      <c r="BK174" s="181">
        <f>ROUND(I174*H174,2)</f>
        <v>0</v>
      </c>
      <c r="BL174" s="18" t="s">
        <v>127</v>
      </c>
      <c r="BM174" s="180" t="s">
        <v>201</v>
      </c>
    </row>
    <row r="175" s="2" customFormat="1" ht="16.5" customHeight="1">
      <c r="A175" s="37"/>
      <c r="B175" s="167"/>
      <c r="C175" s="206" t="s">
        <v>8</v>
      </c>
      <c r="D175" s="206" t="s">
        <v>202</v>
      </c>
      <c r="E175" s="207" t="s">
        <v>203</v>
      </c>
      <c r="F175" s="208" t="s">
        <v>204</v>
      </c>
      <c r="G175" s="209" t="s">
        <v>179</v>
      </c>
      <c r="H175" s="210">
        <v>7.5599999999999996</v>
      </c>
      <c r="I175" s="211"/>
      <c r="J175" s="212">
        <f>ROUND(I175*H175,2)</f>
        <v>0</v>
      </c>
      <c r="K175" s="213"/>
      <c r="L175" s="214"/>
      <c r="M175" s="215" t="s">
        <v>1</v>
      </c>
      <c r="N175" s="216" t="s">
        <v>38</v>
      </c>
      <c r="O175" s="76"/>
      <c r="P175" s="178">
        <f>O175*H175</f>
        <v>0</v>
      </c>
      <c r="Q175" s="178">
        <v>1</v>
      </c>
      <c r="R175" s="178">
        <f>Q175*H175</f>
        <v>7.5599999999999996</v>
      </c>
      <c r="S175" s="178">
        <v>0</v>
      </c>
      <c r="T175" s="17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0" t="s">
        <v>164</v>
      </c>
      <c r="AT175" s="180" t="s">
        <v>202</v>
      </c>
      <c r="AU175" s="180" t="s">
        <v>83</v>
      </c>
      <c r="AY175" s="18" t="s">
        <v>121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8" t="s">
        <v>81</v>
      </c>
      <c r="BK175" s="181">
        <f>ROUND(I175*H175,2)</f>
        <v>0</v>
      </c>
      <c r="BL175" s="18" t="s">
        <v>127</v>
      </c>
      <c r="BM175" s="180" t="s">
        <v>205</v>
      </c>
    </row>
    <row r="176" s="14" customFormat="1">
      <c r="A176" s="14"/>
      <c r="B176" s="190"/>
      <c r="C176" s="14"/>
      <c r="D176" s="183" t="s">
        <v>129</v>
      </c>
      <c r="E176" s="191" t="s">
        <v>1</v>
      </c>
      <c r="F176" s="192" t="s">
        <v>206</v>
      </c>
      <c r="G176" s="14"/>
      <c r="H176" s="193">
        <v>7.5599999999999996</v>
      </c>
      <c r="I176" s="194"/>
      <c r="J176" s="14"/>
      <c r="K176" s="14"/>
      <c r="L176" s="190"/>
      <c r="M176" s="195"/>
      <c r="N176" s="196"/>
      <c r="O176" s="196"/>
      <c r="P176" s="196"/>
      <c r="Q176" s="196"/>
      <c r="R176" s="196"/>
      <c r="S176" s="196"/>
      <c r="T176" s="19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1" t="s">
        <v>129</v>
      </c>
      <c r="AU176" s="191" t="s">
        <v>83</v>
      </c>
      <c r="AV176" s="14" t="s">
        <v>83</v>
      </c>
      <c r="AW176" s="14" t="s">
        <v>30</v>
      </c>
      <c r="AX176" s="14" t="s">
        <v>81</v>
      </c>
      <c r="AY176" s="191" t="s">
        <v>121</v>
      </c>
    </row>
    <row r="177" s="2" customFormat="1" ht="24.15" customHeight="1">
      <c r="A177" s="37"/>
      <c r="B177" s="167"/>
      <c r="C177" s="168" t="s">
        <v>207</v>
      </c>
      <c r="D177" s="168" t="s">
        <v>123</v>
      </c>
      <c r="E177" s="169" t="s">
        <v>208</v>
      </c>
      <c r="F177" s="170" t="s">
        <v>209</v>
      </c>
      <c r="G177" s="171" t="s">
        <v>126</v>
      </c>
      <c r="H177" s="172">
        <v>42</v>
      </c>
      <c r="I177" s="173"/>
      <c r="J177" s="174">
        <f>ROUND(I177*H177,2)</f>
        <v>0</v>
      </c>
      <c r="K177" s="175"/>
      <c r="L177" s="38"/>
      <c r="M177" s="176" t="s">
        <v>1</v>
      </c>
      <c r="N177" s="177" t="s">
        <v>38</v>
      </c>
      <c r="O177" s="76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0" t="s">
        <v>127</v>
      </c>
      <c r="AT177" s="180" t="s">
        <v>123</v>
      </c>
      <c r="AU177" s="180" t="s">
        <v>83</v>
      </c>
      <c r="AY177" s="18" t="s">
        <v>121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8" t="s">
        <v>81</v>
      </c>
      <c r="BK177" s="181">
        <f>ROUND(I177*H177,2)</f>
        <v>0</v>
      </c>
      <c r="BL177" s="18" t="s">
        <v>127</v>
      </c>
      <c r="BM177" s="180" t="s">
        <v>210</v>
      </c>
    </row>
    <row r="178" s="2" customFormat="1" ht="21.75" customHeight="1">
      <c r="A178" s="37"/>
      <c r="B178" s="167"/>
      <c r="C178" s="168" t="s">
        <v>211</v>
      </c>
      <c r="D178" s="168" t="s">
        <v>123</v>
      </c>
      <c r="E178" s="169" t="s">
        <v>212</v>
      </c>
      <c r="F178" s="170" t="s">
        <v>213</v>
      </c>
      <c r="G178" s="171" t="s">
        <v>126</v>
      </c>
      <c r="H178" s="172">
        <v>42</v>
      </c>
      <c r="I178" s="173"/>
      <c r="J178" s="174">
        <f>ROUND(I178*H178,2)</f>
        <v>0</v>
      </c>
      <c r="K178" s="175"/>
      <c r="L178" s="38"/>
      <c r="M178" s="176" t="s">
        <v>1</v>
      </c>
      <c r="N178" s="177" t="s">
        <v>38</v>
      </c>
      <c r="O178" s="76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0" t="s">
        <v>127</v>
      </c>
      <c r="AT178" s="180" t="s">
        <v>123</v>
      </c>
      <c r="AU178" s="180" t="s">
        <v>83</v>
      </c>
      <c r="AY178" s="18" t="s">
        <v>121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81</v>
      </c>
      <c r="BK178" s="181">
        <f>ROUND(I178*H178,2)</f>
        <v>0</v>
      </c>
      <c r="BL178" s="18" t="s">
        <v>127</v>
      </c>
      <c r="BM178" s="180" t="s">
        <v>214</v>
      </c>
    </row>
    <row r="179" s="2" customFormat="1" ht="21.75" customHeight="1">
      <c r="A179" s="37"/>
      <c r="B179" s="167"/>
      <c r="C179" s="168" t="s">
        <v>215</v>
      </c>
      <c r="D179" s="168" t="s">
        <v>123</v>
      </c>
      <c r="E179" s="169" t="s">
        <v>216</v>
      </c>
      <c r="F179" s="170" t="s">
        <v>217</v>
      </c>
      <c r="G179" s="171" t="s">
        <v>126</v>
      </c>
      <c r="H179" s="172">
        <v>42</v>
      </c>
      <c r="I179" s="173"/>
      <c r="J179" s="174">
        <f>ROUND(I179*H179,2)</f>
        <v>0</v>
      </c>
      <c r="K179" s="175"/>
      <c r="L179" s="38"/>
      <c r="M179" s="176" t="s">
        <v>1</v>
      </c>
      <c r="N179" s="177" t="s">
        <v>38</v>
      </c>
      <c r="O179" s="76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0" t="s">
        <v>127</v>
      </c>
      <c r="AT179" s="180" t="s">
        <v>123</v>
      </c>
      <c r="AU179" s="180" t="s">
        <v>83</v>
      </c>
      <c r="AY179" s="18" t="s">
        <v>121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81</v>
      </c>
      <c r="BK179" s="181">
        <f>ROUND(I179*H179,2)</f>
        <v>0</v>
      </c>
      <c r="BL179" s="18" t="s">
        <v>127</v>
      </c>
      <c r="BM179" s="180" t="s">
        <v>218</v>
      </c>
    </row>
    <row r="180" s="12" customFormat="1" ht="22.8" customHeight="1">
      <c r="A180" s="12"/>
      <c r="B180" s="154"/>
      <c r="C180" s="12"/>
      <c r="D180" s="155" t="s">
        <v>72</v>
      </c>
      <c r="E180" s="165" t="s">
        <v>144</v>
      </c>
      <c r="F180" s="165" t="s">
        <v>219</v>
      </c>
      <c r="G180" s="12"/>
      <c r="H180" s="12"/>
      <c r="I180" s="157"/>
      <c r="J180" s="166">
        <f>BK180</f>
        <v>0</v>
      </c>
      <c r="K180" s="12"/>
      <c r="L180" s="154"/>
      <c r="M180" s="159"/>
      <c r="N180" s="160"/>
      <c r="O180" s="160"/>
      <c r="P180" s="161">
        <f>P181</f>
        <v>0</v>
      </c>
      <c r="Q180" s="160"/>
      <c r="R180" s="161">
        <f>R181</f>
        <v>0</v>
      </c>
      <c r="S180" s="160"/>
      <c r="T180" s="16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5" t="s">
        <v>81</v>
      </c>
      <c r="AT180" s="163" t="s">
        <v>72</v>
      </c>
      <c r="AU180" s="163" t="s">
        <v>81</v>
      </c>
      <c r="AY180" s="155" t="s">
        <v>121</v>
      </c>
      <c r="BK180" s="164">
        <f>BK181</f>
        <v>0</v>
      </c>
    </row>
    <row r="181" s="2" customFormat="1" ht="16.5" customHeight="1">
      <c r="A181" s="37"/>
      <c r="B181" s="167"/>
      <c r="C181" s="168" t="s">
        <v>220</v>
      </c>
      <c r="D181" s="168" t="s">
        <v>123</v>
      </c>
      <c r="E181" s="169" t="s">
        <v>221</v>
      </c>
      <c r="F181" s="170" t="s">
        <v>222</v>
      </c>
      <c r="G181" s="171" t="s">
        <v>142</v>
      </c>
      <c r="H181" s="172">
        <v>4</v>
      </c>
      <c r="I181" s="173"/>
      <c r="J181" s="174">
        <f>ROUND(I181*H181,2)</f>
        <v>0</v>
      </c>
      <c r="K181" s="175"/>
      <c r="L181" s="38"/>
      <c r="M181" s="176" t="s">
        <v>1</v>
      </c>
      <c r="N181" s="177" t="s">
        <v>38</v>
      </c>
      <c r="O181" s="76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0" t="s">
        <v>127</v>
      </c>
      <c r="AT181" s="180" t="s">
        <v>123</v>
      </c>
      <c r="AU181" s="180" t="s">
        <v>83</v>
      </c>
      <c r="AY181" s="18" t="s">
        <v>121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81</v>
      </c>
      <c r="BK181" s="181">
        <f>ROUND(I181*H181,2)</f>
        <v>0</v>
      </c>
      <c r="BL181" s="18" t="s">
        <v>127</v>
      </c>
      <c r="BM181" s="180" t="s">
        <v>223</v>
      </c>
    </row>
    <row r="182" s="12" customFormat="1" ht="22.8" customHeight="1">
      <c r="A182" s="12"/>
      <c r="B182" s="154"/>
      <c r="C182" s="12"/>
      <c r="D182" s="155" t="s">
        <v>72</v>
      </c>
      <c r="E182" s="165" t="s">
        <v>224</v>
      </c>
      <c r="F182" s="165" t="s">
        <v>225</v>
      </c>
      <c r="G182" s="12"/>
      <c r="H182" s="12"/>
      <c r="I182" s="157"/>
      <c r="J182" s="166">
        <f>BK182</f>
        <v>0</v>
      </c>
      <c r="K182" s="12"/>
      <c r="L182" s="154"/>
      <c r="M182" s="159"/>
      <c r="N182" s="160"/>
      <c r="O182" s="160"/>
      <c r="P182" s="161">
        <f>SUM(P183:P193)</f>
        <v>0</v>
      </c>
      <c r="Q182" s="160"/>
      <c r="R182" s="161">
        <f>SUM(R183:R193)</f>
        <v>23.483920000000001</v>
      </c>
      <c r="S182" s="160"/>
      <c r="T182" s="162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5" t="s">
        <v>81</v>
      </c>
      <c r="AT182" s="163" t="s">
        <v>72</v>
      </c>
      <c r="AU182" s="163" t="s">
        <v>81</v>
      </c>
      <c r="AY182" s="155" t="s">
        <v>121</v>
      </c>
      <c r="BK182" s="164">
        <f>SUM(BK183:BK193)</f>
        <v>0</v>
      </c>
    </row>
    <row r="183" s="2" customFormat="1" ht="24.15" customHeight="1">
      <c r="A183" s="37"/>
      <c r="B183" s="167"/>
      <c r="C183" s="168" t="s">
        <v>226</v>
      </c>
      <c r="D183" s="168" t="s">
        <v>123</v>
      </c>
      <c r="E183" s="169" t="s">
        <v>227</v>
      </c>
      <c r="F183" s="170" t="s">
        <v>228</v>
      </c>
      <c r="G183" s="171" t="s">
        <v>126</v>
      </c>
      <c r="H183" s="172">
        <v>23</v>
      </c>
      <c r="I183" s="173"/>
      <c r="J183" s="174">
        <f>ROUND(I183*H183,2)</f>
        <v>0</v>
      </c>
      <c r="K183" s="175"/>
      <c r="L183" s="38"/>
      <c r="M183" s="176" t="s">
        <v>1</v>
      </c>
      <c r="N183" s="177" t="s">
        <v>38</v>
      </c>
      <c r="O183" s="76"/>
      <c r="P183" s="178">
        <f>O183*H183</f>
        <v>0</v>
      </c>
      <c r="Q183" s="178">
        <v>0.34499999999999997</v>
      </c>
      <c r="R183" s="178">
        <f>Q183*H183</f>
        <v>7.9349999999999996</v>
      </c>
      <c r="S183" s="178">
        <v>0</v>
      </c>
      <c r="T183" s="17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0" t="s">
        <v>127</v>
      </c>
      <c r="AT183" s="180" t="s">
        <v>123</v>
      </c>
      <c r="AU183" s="180" t="s">
        <v>83</v>
      </c>
      <c r="AY183" s="18" t="s">
        <v>121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81</v>
      </c>
      <c r="BK183" s="181">
        <f>ROUND(I183*H183,2)</f>
        <v>0</v>
      </c>
      <c r="BL183" s="18" t="s">
        <v>127</v>
      </c>
      <c r="BM183" s="180" t="s">
        <v>229</v>
      </c>
    </row>
    <row r="184" s="13" customFormat="1">
      <c r="A184" s="13"/>
      <c r="B184" s="182"/>
      <c r="C184" s="13"/>
      <c r="D184" s="183" t="s">
        <v>129</v>
      </c>
      <c r="E184" s="184" t="s">
        <v>1</v>
      </c>
      <c r="F184" s="185" t="s">
        <v>230</v>
      </c>
      <c r="G184" s="13"/>
      <c r="H184" s="184" t="s">
        <v>1</v>
      </c>
      <c r="I184" s="186"/>
      <c r="J184" s="13"/>
      <c r="K184" s="13"/>
      <c r="L184" s="182"/>
      <c r="M184" s="187"/>
      <c r="N184" s="188"/>
      <c r="O184" s="188"/>
      <c r="P184" s="188"/>
      <c r="Q184" s="188"/>
      <c r="R184" s="188"/>
      <c r="S184" s="188"/>
      <c r="T184" s="18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4" t="s">
        <v>129</v>
      </c>
      <c r="AU184" s="184" t="s">
        <v>83</v>
      </c>
      <c r="AV184" s="13" t="s">
        <v>81</v>
      </c>
      <c r="AW184" s="13" t="s">
        <v>30</v>
      </c>
      <c r="AX184" s="13" t="s">
        <v>73</v>
      </c>
      <c r="AY184" s="184" t="s">
        <v>121</v>
      </c>
    </row>
    <row r="185" s="14" customFormat="1">
      <c r="A185" s="14"/>
      <c r="B185" s="190"/>
      <c r="C185" s="14"/>
      <c r="D185" s="183" t="s">
        <v>129</v>
      </c>
      <c r="E185" s="191" t="s">
        <v>1</v>
      </c>
      <c r="F185" s="192" t="s">
        <v>231</v>
      </c>
      <c r="G185" s="14"/>
      <c r="H185" s="193">
        <v>23</v>
      </c>
      <c r="I185" s="194"/>
      <c r="J185" s="14"/>
      <c r="K185" s="14"/>
      <c r="L185" s="190"/>
      <c r="M185" s="195"/>
      <c r="N185" s="196"/>
      <c r="O185" s="196"/>
      <c r="P185" s="196"/>
      <c r="Q185" s="196"/>
      <c r="R185" s="196"/>
      <c r="S185" s="196"/>
      <c r="T185" s="19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1" t="s">
        <v>129</v>
      </c>
      <c r="AU185" s="191" t="s">
        <v>83</v>
      </c>
      <c r="AV185" s="14" t="s">
        <v>83</v>
      </c>
      <c r="AW185" s="14" t="s">
        <v>30</v>
      </c>
      <c r="AX185" s="14" t="s">
        <v>81</v>
      </c>
      <c r="AY185" s="191" t="s">
        <v>121</v>
      </c>
    </row>
    <row r="186" s="2" customFormat="1" ht="24.15" customHeight="1">
      <c r="A186" s="37"/>
      <c r="B186" s="167"/>
      <c r="C186" s="168" t="s">
        <v>7</v>
      </c>
      <c r="D186" s="168" t="s">
        <v>123</v>
      </c>
      <c r="E186" s="169" t="s">
        <v>232</v>
      </c>
      <c r="F186" s="170" t="s">
        <v>233</v>
      </c>
      <c r="G186" s="171" t="s">
        <v>126</v>
      </c>
      <c r="H186" s="172">
        <v>23</v>
      </c>
      <c r="I186" s="173"/>
      <c r="J186" s="174">
        <f>ROUND(I186*H186,2)</f>
        <v>0</v>
      </c>
      <c r="K186" s="175"/>
      <c r="L186" s="38"/>
      <c r="M186" s="176" t="s">
        <v>1</v>
      </c>
      <c r="N186" s="177" t="s">
        <v>38</v>
      </c>
      <c r="O186" s="76"/>
      <c r="P186" s="178">
        <f>O186*H186</f>
        <v>0</v>
      </c>
      <c r="Q186" s="178">
        <v>0.38313999999999998</v>
      </c>
      <c r="R186" s="178">
        <f>Q186*H186</f>
        <v>8.8122199999999999</v>
      </c>
      <c r="S186" s="178">
        <v>0</v>
      </c>
      <c r="T186" s="17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0" t="s">
        <v>127</v>
      </c>
      <c r="AT186" s="180" t="s">
        <v>123</v>
      </c>
      <c r="AU186" s="180" t="s">
        <v>83</v>
      </c>
      <c r="AY186" s="18" t="s">
        <v>121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8" t="s">
        <v>81</v>
      </c>
      <c r="BK186" s="181">
        <f>ROUND(I186*H186,2)</f>
        <v>0</v>
      </c>
      <c r="BL186" s="18" t="s">
        <v>127</v>
      </c>
      <c r="BM186" s="180" t="s">
        <v>234</v>
      </c>
    </row>
    <row r="187" s="2" customFormat="1" ht="24.15" customHeight="1">
      <c r="A187" s="37"/>
      <c r="B187" s="167"/>
      <c r="C187" s="168" t="s">
        <v>235</v>
      </c>
      <c r="D187" s="168" t="s">
        <v>123</v>
      </c>
      <c r="E187" s="169" t="s">
        <v>236</v>
      </c>
      <c r="F187" s="170" t="s">
        <v>237</v>
      </c>
      <c r="G187" s="171" t="s">
        <v>126</v>
      </c>
      <c r="H187" s="172">
        <v>23</v>
      </c>
      <c r="I187" s="173"/>
      <c r="J187" s="174">
        <f>ROUND(I187*H187,2)</f>
        <v>0</v>
      </c>
      <c r="K187" s="175"/>
      <c r="L187" s="38"/>
      <c r="M187" s="176" t="s">
        <v>1</v>
      </c>
      <c r="N187" s="177" t="s">
        <v>38</v>
      </c>
      <c r="O187" s="76"/>
      <c r="P187" s="178">
        <f>O187*H187</f>
        <v>0</v>
      </c>
      <c r="Q187" s="178">
        <v>0.11162</v>
      </c>
      <c r="R187" s="178">
        <f>Q187*H187</f>
        <v>2.5672600000000001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127</v>
      </c>
      <c r="AT187" s="180" t="s">
        <v>123</v>
      </c>
      <c r="AU187" s="180" t="s">
        <v>83</v>
      </c>
      <c r="AY187" s="18" t="s">
        <v>121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81</v>
      </c>
      <c r="BK187" s="181">
        <f>ROUND(I187*H187,2)</f>
        <v>0</v>
      </c>
      <c r="BL187" s="18" t="s">
        <v>127</v>
      </c>
      <c r="BM187" s="180" t="s">
        <v>238</v>
      </c>
    </row>
    <row r="188" s="2" customFormat="1" ht="16.5" customHeight="1">
      <c r="A188" s="37"/>
      <c r="B188" s="167"/>
      <c r="C188" s="206" t="s">
        <v>231</v>
      </c>
      <c r="D188" s="206" t="s">
        <v>202</v>
      </c>
      <c r="E188" s="207" t="s">
        <v>239</v>
      </c>
      <c r="F188" s="208" t="s">
        <v>240</v>
      </c>
      <c r="G188" s="209" t="s">
        <v>126</v>
      </c>
      <c r="H188" s="210">
        <v>1.03</v>
      </c>
      <c r="I188" s="211"/>
      <c r="J188" s="212">
        <f>ROUND(I188*H188,2)</f>
        <v>0</v>
      </c>
      <c r="K188" s="213"/>
      <c r="L188" s="214"/>
      <c r="M188" s="215" t="s">
        <v>1</v>
      </c>
      <c r="N188" s="216" t="s">
        <v>38</v>
      </c>
      <c r="O188" s="76"/>
      <c r="P188" s="178">
        <f>O188*H188</f>
        <v>0</v>
      </c>
      <c r="Q188" s="178">
        <v>0.17599999999999999</v>
      </c>
      <c r="R188" s="178">
        <f>Q188*H188</f>
        <v>0.18128</v>
      </c>
      <c r="S188" s="178">
        <v>0</v>
      </c>
      <c r="T188" s="17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0" t="s">
        <v>164</v>
      </c>
      <c r="AT188" s="180" t="s">
        <v>202</v>
      </c>
      <c r="AU188" s="180" t="s">
        <v>83</v>
      </c>
      <c r="AY188" s="18" t="s">
        <v>121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81</v>
      </c>
      <c r="BK188" s="181">
        <f>ROUND(I188*H188,2)</f>
        <v>0</v>
      </c>
      <c r="BL188" s="18" t="s">
        <v>127</v>
      </c>
      <c r="BM188" s="180" t="s">
        <v>241</v>
      </c>
    </row>
    <row r="189" s="14" customFormat="1">
      <c r="A189" s="14"/>
      <c r="B189" s="190"/>
      <c r="C189" s="14"/>
      <c r="D189" s="183" t="s">
        <v>129</v>
      </c>
      <c r="E189" s="191" t="s">
        <v>1</v>
      </c>
      <c r="F189" s="192" t="s">
        <v>242</v>
      </c>
      <c r="G189" s="14"/>
      <c r="H189" s="193">
        <v>1.03</v>
      </c>
      <c r="I189" s="194"/>
      <c r="J189" s="14"/>
      <c r="K189" s="14"/>
      <c r="L189" s="190"/>
      <c r="M189" s="195"/>
      <c r="N189" s="196"/>
      <c r="O189" s="196"/>
      <c r="P189" s="196"/>
      <c r="Q189" s="196"/>
      <c r="R189" s="196"/>
      <c r="S189" s="196"/>
      <c r="T189" s="19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1" t="s">
        <v>129</v>
      </c>
      <c r="AU189" s="191" t="s">
        <v>83</v>
      </c>
      <c r="AV189" s="14" t="s">
        <v>83</v>
      </c>
      <c r="AW189" s="14" t="s">
        <v>30</v>
      </c>
      <c r="AX189" s="14" t="s">
        <v>81</v>
      </c>
      <c r="AY189" s="191" t="s">
        <v>121</v>
      </c>
    </row>
    <row r="190" s="2" customFormat="1" ht="16.5" customHeight="1">
      <c r="A190" s="37"/>
      <c r="B190" s="167"/>
      <c r="C190" s="206" t="s">
        <v>243</v>
      </c>
      <c r="D190" s="206" t="s">
        <v>202</v>
      </c>
      <c r="E190" s="207" t="s">
        <v>244</v>
      </c>
      <c r="F190" s="208" t="s">
        <v>245</v>
      </c>
      <c r="G190" s="209" t="s">
        <v>126</v>
      </c>
      <c r="H190" s="210">
        <v>16.48</v>
      </c>
      <c r="I190" s="211"/>
      <c r="J190" s="212">
        <f>ROUND(I190*H190,2)</f>
        <v>0</v>
      </c>
      <c r="K190" s="213"/>
      <c r="L190" s="214"/>
      <c r="M190" s="215" t="s">
        <v>1</v>
      </c>
      <c r="N190" s="216" t="s">
        <v>38</v>
      </c>
      <c r="O190" s="76"/>
      <c r="P190" s="178">
        <f>O190*H190</f>
        <v>0</v>
      </c>
      <c r="Q190" s="178">
        <v>0.17599999999999999</v>
      </c>
      <c r="R190" s="178">
        <f>Q190*H190</f>
        <v>2.9004799999999999</v>
      </c>
      <c r="S190" s="178">
        <v>0</v>
      </c>
      <c r="T190" s="17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0" t="s">
        <v>164</v>
      </c>
      <c r="AT190" s="180" t="s">
        <v>202</v>
      </c>
      <c r="AU190" s="180" t="s">
        <v>83</v>
      </c>
      <c r="AY190" s="18" t="s">
        <v>121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81</v>
      </c>
      <c r="BK190" s="181">
        <f>ROUND(I190*H190,2)</f>
        <v>0</v>
      </c>
      <c r="BL190" s="18" t="s">
        <v>127</v>
      </c>
      <c r="BM190" s="180" t="s">
        <v>246</v>
      </c>
    </row>
    <row r="191" s="14" customFormat="1">
      <c r="A191" s="14"/>
      <c r="B191" s="190"/>
      <c r="C191" s="14"/>
      <c r="D191" s="183" t="s">
        <v>129</v>
      </c>
      <c r="E191" s="191" t="s">
        <v>1</v>
      </c>
      <c r="F191" s="192" t="s">
        <v>247</v>
      </c>
      <c r="G191" s="14"/>
      <c r="H191" s="193">
        <v>16.48</v>
      </c>
      <c r="I191" s="194"/>
      <c r="J191" s="14"/>
      <c r="K191" s="14"/>
      <c r="L191" s="190"/>
      <c r="M191" s="195"/>
      <c r="N191" s="196"/>
      <c r="O191" s="196"/>
      <c r="P191" s="196"/>
      <c r="Q191" s="196"/>
      <c r="R191" s="196"/>
      <c r="S191" s="196"/>
      <c r="T191" s="19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1" t="s">
        <v>129</v>
      </c>
      <c r="AU191" s="191" t="s">
        <v>83</v>
      </c>
      <c r="AV191" s="14" t="s">
        <v>83</v>
      </c>
      <c r="AW191" s="14" t="s">
        <v>30</v>
      </c>
      <c r="AX191" s="14" t="s">
        <v>81</v>
      </c>
      <c r="AY191" s="191" t="s">
        <v>121</v>
      </c>
    </row>
    <row r="192" s="2" customFormat="1" ht="16.5" customHeight="1">
      <c r="A192" s="37"/>
      <c r="B192" s="167"/>
      <c r="C192" s="206" t="s">
        <v>248</v>
      </c>
      <c r="D192" s="206" t="s">
        <v>202</v>
      </c>
      <c r="E192" s="207" t="s">
        <v>249</v>
      </c>
      <c r="F192" s="208" t="s">
        <v>250</v>
      </c>
      <c r="G192" s="209" t="s">
        <v>126</v>
      </c>
      <c r="H192" s="210">
        <v>6.1799999999999997</v>
      </c>
      <c r="I192" s="211"/>
      <c r="J192" s="212">
        <f>ROUND(I192*H192,2)</f>
        <v>0</v>
      </c>
      <c r="K192" s="213"/>
      <c r="L192" s="214"/>
      <c r="M192" s="215" t="s">
        <v>1</v>
      </c>
      <c r="N192" s="216" t="s">
        <v>38</v>
      </c>
      <c r="O192" s="76"/>
      <c r="P192" s="178">
        <f>O192*H192</f>
        <v>0</v>
      </c>
      <c r="Q192" s="178">
        <v>0.17599999999999999</v>
      </c>
      <c r="R192" s="178">
        <f>Q192*H192</f>
        <v>1.08768</v>
      </c>
      <c r="S192" s="178">
        <v>0</v>
      </c>
      <c r="T192" s="17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0" t="s">
        <v>164</v>
      </c>
      <c r="AT192" s="180" t="s">
        <v>202</v>
      </c>
      <c r="AU192" s="180" t="s">
        <v>83</v>
      </c>
      <c r="AY192" s="18" t="s">
        <v>121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8" t="s">
        <v>81</v>
      </c>
      <c r="BK192" s="181">
        <f>ROUND(I192*H192,2)</f>
        <v>0</v>
      </c>
      <c r="BL192" s="18" t="s">
        <v>127</v>
      </c>
      <c r="BM192" s="180" t="s">
        <v>251</v>
      </c>
    </row>
    <row r="193" s="14" customFormat="1">
      <c r="A193" s="14"/>
      <c r="B193" s="190"/>
      <c r="C193" s="14"/>
      <c r="D193" s="183" t="s">
        <v>129</v>
      </c>
      <c r="E193" s="191" t="s">
        <v>1</v>
      </c>
      <c r="F193" s="192" t="s">
        <v>252</v>
      </c>
      <c r="G193" s="14"/>
      <c r="H193" s="193">
        <v>6.1799999999999997</v>
      </c>
      <c r="I193" s="194"/>
      <c r="J193" s="14"/>
      <c r="K193" s="14"/>
      <c r="L193" s="190"/>
      <c r="M193" s="195"/>
      <c r="N193" s="196"/>
      <c r="O193" s="196"/>
      <c r="P193" s="196"/>
      <c r="Q193" s="196"/>
      <c r="R193" s="196"/>
      <c r="S193" s="196"/>
      <c r="T193" s="19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1" t="s">
        <v>129</v>
      </c>
      <c r="AU193" s="191" t="s">
        <v>83</v>
      </c>
      <c r="AV193" s="14" t="s">
        <v>83</v>
      </c>
      <c r="AW193" s="14" t="s">
        <v>30</v>
      </c>
      <c r="AX193" s="14" t="s">
        <v>81</v>
      </c>
      <c r="AY193" s="191" t="s">
        <v>121</v>
      </c>
    </row>
    <row r="194" s="12" customFormat="1" ht="22.8" customHeight="1">
      <c r="A194" s="12"/>
      <c r="B194" s="154"/>
      <c r="C194" s="12"/>
      <c r="D194" s="155" t="s">
        <v>72</v>
      </c>
      <c r="E194" s="165" t="s">
        <v>253</v>
      </c>
      <c r="F194" s="165" t="s">
        <v>254</v>
      </c>
      <c r="G194" s="12"/>
      <c r="H194" s="12"/>
      <c r="I194" s="157"/>
      <c r="J194" s="166">
        <f>BK194</f>
        <v>0</v>
      </c>
      <c r="K194" s="12"/>
      <c r="L194" s="154"/>
      <c r="M194" s="159"/>
      <c r="N194" s="160"/>
      <c r="O194" s="160"/>
      <c r="P194" s="161">
        <f>SUM(P195:P200)</f>
        <v>0</v>
      </c>
      <c r="Q194" s="160"/>
      <c r="R194" s="161">
        <f>SUM(R195:R200)</f>
        <v>45.700629999999997</v>
      </c>
      <c r="S194" s="160"/>
      <c r="T194" s="162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5" t="s">
        <v>81</v>
      </c>
      <c r="AT194" s="163" t="s">
        <v>72</v>
      </c>
      <c r="AU194" s="163" t="s">
        <v>81</v>
      </c>
      <c r="AY194" s="155" t="s">
        <v>121</v>
      </c>
      <c r="BK194" s="164">
        <f>SUM(BK195:BK200)</f>
        <v>0</v>
      </c>
    </row>
    <row r="195" s="2" customFormat="1" ht="24.15" customHeight="1">
      <c r="A195" s="37"/>
      <c r="B195" s="167"/>
      <c r="C195" s="168" t="s">
        <v>255</v>
      </c>
      <c r="D195" s="168" t="s">
        <v>123</v>
      </c>
      <c r="E195" s="169" t="s">
        <v>227</v>
      </c>
      <c r="F195" s="170" t="s">
        <v>228</v>
      </c>
      <c r="G195" s="171" t="s">
        <v>126</v>
      </c>
      <c r="H195" s="172">
        <v>83</v>
      </c>
      <c r="I195" s="173"/>
      <c r="J195" s="174">
        <f>ROUND(I195*H195,2)</f>
        <v>0</v>
      </c>
      <c r="K195" s="175"/>
      <c r="L195" s="38"/>
      <c r="M195" s="176" t="s">
        <v>1</v>
      </c>
      <c r="N195" s="177" t="s">
        <v>38</v>
      </c>
      <c r="O195" s="76"/>
      <c r="P195" s="178">
        <f>O195*H195</f>
        <v>0</v>
      </c>
      <c r="Q195" s="178">
        <v>0.34499999999999997</v>
      </c>
      <c r="R195" s="178">
        <f>Q195*H195</f>
        <v>28.634999999999998</v>
      </c>
      <c r="S195" s="178">
        <v>0</v>
      </c>
      <c r="T195" s="17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0" t="s">
        <v>127</v>
      </c>
      <c r="AT195" s="180" t="s">
        <v>123</v>
      </c>
      <c r="AU195" s="180" t="s">
        <v>83</v>
      </c>
      <c r="AY195" s="18" t="s">
        <v>121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81</v>
      </c>
      <c r="BK195" s="181">
        <f>ROUND(I195*H195,2)</f>
        <v>0</v>
      </c>
      <c r="BL195" s="18" t="s">
        <v>127</v>
      </c>
      <c r="BM195" s="180" t="s">
        <v>256</v>
      </c>
    </row>
    <row r="196" s="13" customFormat="1">
      <c r="A196" s="13"/>
      <c r="B196" s="182"/>
      <c r="C196" s="13"/>
      <c r="D196" s="183" t="s">
        <v>129</v>
      </c>
      <c r="E196" s="184" t="s">
        <v>1</v>
      </c>
      <c r="F196" s="185" t="s">
        <v>230</v>
      </c>
      <c r="G196" s="13"/>
      <c r="H196" s="184" t="s">
        <v>1</v>
      </c>
      <c r="I196" s="186"/>
      <c r="J196" s="13"/>
      <c r="K196" s="13"/>
      <c r="L196" s="182"/>
      <c r="M196" s="187"/>
      <c r="N196" s="188"/>
      <c r="O196" s="188"/>
      <c r="P196" s="188"/>
      <c r="Q196" s="188"/>
      <c r="R196" s="188"/>
      <c r="S196" s="188"/>
      <c r="T196" s="18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4" t="s">
        <v>129</v>
      </c>
      <c r="AU196" s="184" t="s">
        <v>83</v>
      </c>
      <c r="AV196" s="13" t="s">
        <v>81</v>
      </c>
      <c r="AW196" s="13" t="s">
        <v>30</v>
      </c>
      <c r="AX196" s="13" t="s">
        <v>73</v>
      </c>
      <c r="AY196" s="184" t="s">
        <v>121</v>
      </c>
    </row>
    <row r="197" s="14" customFormat="1">
      <c r="A197" s="14"/>
      <c r="B197" s="190"/>
      <c r="C197" s="14"/>
      <c r="D197" s="183" t="s">
        <v>129</v>
      </c>
      <c r="E197" s="191" t="s">
        <v>1</v>
      </c>
      <c r="F197" s="192" t="s">
        <v>257</v>
      </c>
      <c r="G197" s="14"/>
      <c r="H197" s="193">
        <v>83</v>
      </c>
      <c r="I197" s="194"/>
      <c r="J197" s="14"/>
      <c r="K197" s="14"/>
      <c r="L197" s="190"/>
      <c r="M197" s="195"/>
      <c r="N197" s="196"/>
      <c r="O197" s="196"/>
      <c r="P197" s="196"/>
      <c r="Q197" s="196"/>
      <c r="R197" s="196"/>
      <c r="S197" s="196"/>
      <c r="T197" s="19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1" t="s">
        <v>129</v>
      </c>
      <c r="AU197" s="191" t="s">
        <v>83</v>
      </c>
      <c r="AV197" s="14" t="s">
        <v>83</v>
      </c>
      <c r="AW197" s="14" t="s">
        <v>30</v>
      </c>
      <c r="AX197" s="14" t="s">
        <v>81</v>
      </c>
      <c r="AY197" s="191" t="s">
        <v>121</v>
      </c>
    </row>
    <row r="198" s="2" customFormat="1" ht="24.15" customHeight="1">
      <c r="A198" s="37"/>
      <c r="B198" s="167"/>
      <c r="C198" s="168" t="s">
        <v>258</v>
      </c>
      <c r="D198" s="168" t="s">
        <v>123</v>
      </c>
      <c r="E198" s="169" t="s">
        <v>259</v>
      </c>
      <c r="F198" s="170" t="s">
        <v>260</v>
      </c>
      <c r="G198" s="171" t="s">
        <v>126</v>
      </c>
      <c r="H198" s="172">
        <v>83</v>
      </c>
      <c r="I198" s="173"/>
      <c r="J198" s="174">
        <f>ROUND(I198*H198,2)</f>
        <v>0</v>
      </c>
      <c r="K198" s="175"/>
      <c r="L198" s="38"/>
      <c r="M198" s="176" t="s">
        <v>1</v>
      </c>
      <c r="N198" s="177" t="s">
        <v>38</v>
      </c>
      <c r="O198" s="76"/>
      <c r="P198" s="178">
        <f>O198*H198</f>
        <v>0</v>
      </c>
      <c r="Q198" s="178">
        <v>0.089219999999999994</v>
      </c>
      <c r="R198" s="178">
        <f>Q198*H198</f>
        <v>7.4052599999999993</v>
      </c>
      <c r="S198" s="178">
        <v>0</v>
      </c>
      <c r="T198" s="17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0" t="s">
        <v>127</v>
      </c>
      <c r="AT198" s="180" t="s">
        <v>123</v>
      </c>
      <c r="AU198" s="180" t="s">
        <v>83</v>
      </c>
      <c r="AY198" s="18" t="s">
        <v>121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81</v>
      </c>
      <c r="BK198" s="181">
        <f>ROUND(I198*H198,2)</f>
        <v>0</v>
      </c>
      <c r="BL198" s="18" t="s">
        <v>127</v>
      </c>
      <c r="BM198" s="180" t="s">
        <v>261</v>
      </c>
    </row>
    <row r="199" s="2" customFormat="1" ht="16.5" customHeight="1">
      <c r="A199" s="37"/>
      <c r="B199" s="167"/>
      <c r="C199" s="206" t="s">
        <v>262</v>
      </c>
      <c r="D199" s="206" t="s">
        <v>202</v>
      </c>
      <c r="E199" s="207" t="s">
        <v>263</v>
      </c>
      <c r="F199" s="208" t="s">
        <v>264</v>
      </c>
      <c r="G199" s="209" t="s">
        <v>126</v>
      </c>
      <c r="H199" s="210">
        <v>85.489999999999995</v>
      </c>
      <c r="I199" s="211"/>
      <c r="J199" s="212">
        <f>ROUND(I199*H199,2)</f>
        <v>0</v>
      </c>
      <c r="K199" s="213"/>
      <c r="L199" s="214"/>
      <c r="M199" s="215" t="s">
        <v>1</v>
      </c>
      <c r="N199" s="216" t="s">
        <v>38</v>
      </c>
      <c r="O199" s="76"/>
      <c r="P199" s="178">
        <f>O199*H199</f>
        <v>0</v>
      </c>
      <c r="Q199" s="178">
        <v>0.113</v>
      </c>
      <c r="R199" s="178">
        <f>Q199*H199</f>
        <v>9.6603700000000003</v>
      </c>
      <c r="S199" s="178">
        <v>0</v>
      </c>
      <c r="T199" s="17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0" t="s">
        <v>164</v>
      </c>
      <c r="AT199" s="180" t="s">
        <v>202</v>
      </c>
      <c r="AU199" s="180" t="s">
        <v>83</v>
      </c>
      <c r="AY199" s="18" t="s">
        <v>121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8" t="s">
        <v>81</v>
      </c>
      <c r="BK199" s="181">
        <f>ROUND(I199*H199,2)</f>
        <v>0</v>
      </c>
      <c r="BL199" s="18" t="s">
        <v>127</v>
      </c>
      <c r="BM199" s="180" t="s">
        <v>265</v>
      </c>
    </row>
    <row r="200" s="14" customFormat="1">
      <c r="A200" s="14"/>
      <c r="B200" s="190"/>
      <c r="C200" s="14"/>
      <c r="D200" s="183" t="s">
        <v>129</v>
      </c>
      <c r="E200" s="191" t="s">
        <v>1</v>
      </c>
      <c r="F200" s="192" t="s">
        <v>266</v>
      </c>
      <c r="G200" s="14"/>
      <c r="H200" s="193">
        <v>85.489999999999995</v>
      </c>
      <c r="I200" s="194"/>
      <c r="J200" s="14"/>
      <c r="K200" s="14"/>
      <c r="L200" s="190"/>
      <c r="M200" s="195"/>
      <c r="N200" s="196"/>
      <c r="O200" s="196"/>
      <c r="P200" s="196"/>
      <c r="Q200" s="196"/>
      <c r="R200" s="196"/>
      <c r="S200" s="196"/>
      <c r="T200" s="1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1" t="s">
        <v>129</v>
      </c>
      <c r="AU200" s="191" t="s">
        <v>83</v>
      </c>
      <c r="AV200" s="14" t="s">
        <v>83</v>
      </c>
      <c r="AW200" s="14" t="s">
        <v>30</v>
      </c>
      <c r="AX200" s="14" t="s">
        <v>81</v>
      </c>
      <c r="AY200" s="191" t="s">
        <v>121</v>
      </c>
    </row>
    <row r="201" s="12" customFormat="1" ht="22.8" customHeight="1">
      <c r="A201" s="12"/>
      <c r="B201" s="154"/>
      <c r="C201" s="12"/>
      <c r="D201" s="155" t="s">
        <v>72</v>
      </c>
      <c r="E201" s="165" t="s">
        <v>164</v>
      </c>
      <c r="F201" s="165" t="s">
        <v>267</v>
      </c>
      <c r="G201" s="12"/>
      <c r="H201" s="12"/>
      <c r="I201" s="157"/>
      <c r="J201" s="166">
        <f>BK201</f>
        <v>0</v>
      </c>
      <c r="K201" s="12"/>
      <c r="L201" s="154"/>
      <c r="M201" s="159"/>
      <c r="N201" s="160"/>
      <c r="O201" s="160"/>
      <c r="P201" s="161">
        <f>SUM(P202:P217)</f>
        <v>0</v>
      </c>
      <c r="Q201" s="160"/>
      <c r="R201" s="161">
        <f>SUM(R202:R217)</f>
        <v>12.76168783</v>
      </c>
      <c r="S201" s="160"/>
      <c r="T201" s="162">
        <f>SUM(T202:T217)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5" t="s">
        <v>81</v>
      </c>
      <c r="AT201" s="163" t="s">
        <v>72</v>
      </c>
      <c r="AU201" s="163" t="s">
        <v>81</v>
      </c>
      <c r="AY201" s="155" t="s">
        <v>121</v>
      </c>
      <c r="BK201" s="164">
        <f>SUM(BK202:BK217)</f>
        <v>0</v>
      </c>
    </row>
    <row r="202" s="2" customFormat="1" ht="33" customHeight="1">
      <c r="A202" s="37"/>
      <c r="B202" s="167"/>
      <c r="C202" s="168" t="s">
        <v>268</v>
      </c>
      <c r="D202" s="168" t="s">
        <v>123</v>
      </c>
      <c r="E202" s="169" t="s">
        <v>269</v>
      </c>
      <c r="F202" s="170" t="s">
        <v>270</v>
      </c>
      <c r="G202" s="171" t="s">
        <v>153</v>
      </c>
      <c r="H202" s="172">
        <v>3</v>
      </c>
      <c r="I202" s="173"/>
      <c r="J202" s="174">
        <f>ROUND(I202*H202,2)</f>
        <v>0</v>
      </c>
      <c r="K202" s="175"/>
      <c r="L202" s="38"/>
      <c r="M202" s="176" t="s">
        <v>1</v>
      </c>
      <c r="N202" s="177" t="s">
        <v>38</v>
      </c>
      <c r="O202" s="76"/>
      <c r="P202" s="178">
        <f>O202*H202</f>
        <v>0</v>
      </c>
      <c r="Q202" s="178">
        <v>0.31108000000000002</v>
      </c>
      <c r="R202" s="178">
        <f>Q202*H202</f>
        <v>0.93324000000000007</v>
      </c>
      <c r="S202" s="178">
        <v>0</v>
      </c>
      <c r="T202" s="17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0" t="s">
        <v>127</v>
      </c>
      <c r="AT202" s="180" t="s">
        <v>123</v>
      </c>
      <c r="AU202" s="180" t="s">
        <v>83</v>
      </c>
      <c r="AY202" s="18" t="s">
        <v>121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81</v>
      </c>
      <c r="BK202" s="181">
        <f>ROUND(I202*H202,2)</f>
        <v>0</v>
      </c>
      <c r="BL202" s="18" t="s">
        <v>127</v>
      </c>
      <c r="BM202" s="180" t="s">
        <v>271</v>
      </c>
    </row>
    <row r="203" s="2" customFormat="1" ht="24.15" customHeight="1">
      <c r="A203" s="37"/>
      <c r="B203" s="167"/>
      <c r="C203" s="168" t="s">
        <v>272</v>
      </c>
      <c r="D203" s="168" t="s">
        <v>123</v>
      </c>
      <c r="E203" s="169" t="s">
        <v>273</v>
      </c>
      <c r="F203" s="170" t="s">
        <v>274</v>
      </c>
      <c r="G203" s="171" t="s">
        <v>142</v>
      </c>
      <c r="H203" s="172">
        <v>3.3090000000000002</v>
      </c>
      <c r="I203" s="173"/>
      <c r="J203" s="174">
        <f>ROUND(I203*H203,2)</f>
        <v>0</v>
      </c>
      <c r="K203" s="175"/>
      <c r="L203" s="38"/>
      <c r="M203" s="176" t="s">
        <v>1</v>
      </c>
      <c r="N203" s="177" t="s">
        <v>38</v>
      </c>
      <c r="O203" s="76"/>
      <c r="P203" s="178">
        <f>O203*H203</f>
        <v>0</v>
      </c>
      <c r="Q203" s="178">
        <v>2.5018699999999998</v>
      </c>
      <c r="R203" s="178">
        <f>Q203*H203</f>
        <v>8.2786878299999991</v>
      </c>
      <c r="S203" s="178">
        <v>0</v>
      </c>
      <c r="T203" s="17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0" t="s">
        <v>127</v>
      </c>
      <c r="AT203" s="180" t="s">
        <v>123</v>
      </c>
      <c r="AU203" s="180" t="s">
        <v>83</v>
      </c>
      <c r="AY203" s="18" t="s">
        <v>121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81</v>
      </c>
      <c r="BK203" s="181">
        <f>ROUND(I203*H203,2)</f>
        <v>0</v>
      </c>
      <c r="BL203" s="18" t="s">
        <v>127</v>
      </c>
      <c r="BM203" s="180" t="s">
        <v>275</v>
      </c>
    </row>
    <row r="204" s="13" customFormat="1">
      <c r="A204" s="13"/>
      <c r="B204" s="182"/>
      <c r="C204" s="13"/>
      <c r="D204" s="183" t="s">
        <v>129</v>
      </c>
      <c r="E204" s="184" t="s">
        <v>1</v>
      </c>
      <c r="F204" s="185" t="s">
        <v>276</v>
      </c>
      <c r="G204" s="13"/>
      <c r="H204" s="184" t="s">
        <v>1</v>
      </c>
      <c r="I204" s="186"/>
      <c r="J204" s="13"/>
      <c r="K204" s="13"/>
      <c r="L204" s="182"/>
      <c r="M204" s="187"/>
      <c r="N204" s="188"/>
      <c r="O204" s="188"/>
      <c r="P204" s="188"/>
      <c r="Q204" s="188"/>
      <c r="R204" s="188"/>
      <c r="S204" s="188"/>
      <c r="T204" s="18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4" t="s">
        <v>129</v>
      </c>
      <c r="AU204" s="184" t="s">
        <v>83</v>
      </c>
      <c r="AV204" s="13" t="s">
        <v>81</v>
      </c>
      <c r="AW204" s="13" t="s">
        <v>30</v>
      </c>
      <c r="AX204" s="13" t="s">
        <v>73</v>
      </c>
      <c r="AY204" s="184" t="s">
        <v>121</v>
      </c>
    </row>
    <row r="205" s="14" customFormat="1">
      <c r="A205" s="14"/>
      <c r="B205" s="190"/>
      <c r="C205" s="14"/>
      <c r="D205" s="183" t="s">
        <v>129</v>
      </c>
      <c r="E205" s="191" t="s">
        <v>1</v>
      </c>
      <c r="F205" s="192" t="s">
        <v>277</v>
      </c>
      <c r="G205" s="14"/>
      <c r="H205" s="193">
        <v>2.4079999999999999</v>
      </c>
      <c r="I205" s="194"/>
      <c r="J205" s="14"/>
      <c r="K205" s="14"/>
      <c r="L205" s="190"/>
      <c r="M205" s="195"/>
      <c r="N205" s="196"/>
      <c r="O205" s="196"/>
      <c r="P205" s="196"/>
      <c r="Q205" s="196"/>
      <c r="R205" s="196"/>
      <c r="S205" s="196"/>
      <c r="T205" s="19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1" t="s">
        <v>129</v>
      </c>
      <c r="AU205" s="191" t="s">
        <v>83</v>
      </c>
      <c r="AV205" s="14" t="s">
        <v>83</v>
      </c>
      <c r="AW205" s="14" t="s">
        <v>30</v>
      </c>
      <c r="AX205" s="14" t="s">
        <v>73</v>
      </c>
      <c r="AY205" s="191" t="s">
        <v>121</v>
      </c>
    </row>
    <row r="206" s="13" customFormat="1">
      <c r="A206" s="13"/>
      <c r="B206" s="182"/>
      <c r="C206" s="13"/>
      <c r="D206" s="183" t="s">
        <v>129</v>
      </c>
      <c r="E206" s="184" t="s">
        <v>1</v>
      </c>
      <c r="F206" s="185" t="s">
        <v>278</v>
      </c>
      <c r="G206" s="13"/>
      <c r="H206" s="184" t="s">
        <v>1</v>
      </c>
      <c r="I206" s="186"/>
      <c r="J206" s="13"/>
      <c r="K206" s="13"/>
      <c r="L206" s="182"/>
      <c r="M206" s="187"/>
      <c r="N206" s="188"/>
      <c r="O206" s="188"/>
      <c r="P206" s="188"/>
      <c r="Q206" s="188"/>
      <c r="R206" s="188"/>
      <c r="S206" s="188"/>
      <c r="T206" s="18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4" t="s">
        <v>129</v>
      </c>
      <c r="AU206" s="184" t="s">
        <v>83</v>
      </c>
      <c r="AV206" s="13" t="s">
        <v>81</v>
      </c>
      <c r="AW206" s="13" t="s">
        <v>30</v>
      </c>
      <c r="AX206" s="13" t="s">
        <v>73</v>
      </c>
      <c r="AY206" s="184" t="s">
        <v>121</v>
      </c>
    </row>
    <row r="207" s="14" customFormat="1">
      <c r="A207" s="14"/>
      <c r="B207" s="190"/>
      <c r="C207" s="14"/>
      <c r="D207" s="183" t="s">
        <v>129</v>
      </c>
      <c r="E207" s="191" t="s">
        <v>1</v>
      </c>
      <c r="F207" s="192" t="s">
        <v>279</v>
      </c>
      <c r="G207" s="14"/>
      <c r="H207" s="193">
        <v>0.90100000000000002</v>
      </c>
      <c r="I207" s="194"/>
      <c r="J207" s="14"/>
      <c r="K207" s="14"/>
      <c r="L207" s="190"/>
      <c r="M207" s="195"/>
      <c r="N207" s="196"/>
      <c r="O207" s="196"/>
      <c r="P207" s="196"/>
      <c r="Q207" s="196"/>
      <c r="R207" s="196"/>
      <c r="S207" s="196"/>
      <c r="T207" s="19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1" t="s">
        <v>129</v>
      </c>
      <c r="AU207" s="191" t="s">
        <v>83</v>
      </c>
      <c r="AV207" s="14" t="s">
        <v>83</v>
      </c>
      <c r="AW207" s="14" t="s">
        <v>30</v>
      </c>
      <c r="AX207" s="14" t="s">
        <v>73</v>
      </c>
      <c r="AY207" s="191" t="s">
        <v>121</v>
      </c>
    </row>
    <row r="208" s="15" customFormat="1">
      <c r="A208" s="15"/>
      <c r="B208" s="198"/>
      <c r="C208" s="15"/>
      <c r="D208" s="183" t="s">
        <v>129</v>
      </c>
      <c r="E208" s="199" t="s">
        <v>1</v>
      </c>
      <c r="F208" s="200" t="s">
        <v>150</v>
      </c>
      <c r="G208" s="15"/>
      <c r="H208" s="201">
        <v>3.3090000000000002</v>
      </c>
      <c r="I208" s="202"/>
      <c r="J208" s="15"/>
      <c r="K208" s="15"/>
      <c r="L208" s="198"/>
      <c r="M208" s="203"/>
      <c r="N208" s="204"/>
      <c r="O208" s="204"/>
      <c r="P208" s="204"/>
      <c r="Q208" s="204"/>
      <c r="R208" s="204"/>
      <c r="S208" s="204"/>
      <c r="T208" s="20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199" t="s">
        <v>129</v>
      </c>
      <c r="AU208" s="199" t="s">
        <v>83</v>
      </c>
      <c r="AV208" s="15" t="s">
        <v>127</v>
      </c>
      <c r="AW208" s="15" t="s">
        <v>30</v>
      </c>
      <c r="AX208" s="15" t="s">
        <v>81</v>
      </c>
      <c r="AY208" s="199" t="s">
        <v>121</v>
      </c>
    </row>
    <row r="209" s="2" customFormat="1" ht="21.75" customHeight="1">
      <c r="A209" s="37"/>
      <c r="B209" s="167"/>
      <c r="C209" s="168" t="s">
        <v>280</v>
      </c>
      <c r="D209" s="168" t="s">
        <v>123</v>
      </c>
      <c r="E209" s="169" t="s">
        <v>281</v>
      </c>
      <c r="F209" s="170" t="s">
        <v>282</v>
      </c>
      <c r="G209" s="171" t="s">
        <v>138</v>
      </c>
      <c r="H209" s="172">
        <v>16</v>
      </c>
      <c r="I209" s="173"/>
      <c r="J209" s="174">
        <f>ROUND(I209*H209,2)</f>
        <v>0</v>
      </c>
      <c r="K209" s="175"/>
      <c r="L209" s="38"/>
      <c r="M209" s="176" t="s">
        <v>1</v>
      </c>
      <c r="N209" s="177" t="s">
        <v>38</v>
      </c>
      <c r="O209" s="76"/>
      <c r="P209" s="178">
        <f>O209*H209</f>
        <v>0</v>
      </c>
      <c r="Q209" s="178">
        <v>0</v>
      </c>
      <c r="R209" s="178">
        <f>Q209*H209</f>
        <v>0</v>
      </c>
      <c r="S209" s="178">
        <v>0</v>
      </c>
      <c r="T209" s="17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0" t="s">
        <v>127</v>
      </c>
      <c r="AT209" s="180" t="s">
        <v>123</v>
      </c>
      <c r="AU209" s="180" t="s">
        <v>83</v>
      </c>
      <c r="AY209" s="18" t="s">
        <v>121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8" t="s">
        <v>81</v>
      </c>
      <c r="BK209" s="181">
        <f>ROUND(I209*H209,2)</f>
        <v>0</v>
      </c>
      <c r="BL209" s="18" t="s">
        <v>127</v>
      </c>
      <c r="BM209" s="180" t="s">
        <v>283</v>
      </c>
    </row>
    <row r="210" s="2" customFormat="1" ht="16.5" customHeight="1">
      <c r="A210" s="37"/>
      <c r="B210" s="167"/>
      <c r="C210" s="168" t="s">
        <v>284</v>
      </c>
      <c r="D210" s="168" t="s">
        <v>123</v>
      </c>
      <c r="E210" s="169" t="s">
        <v>285</v>
      </c>
      <c r="F210" s="170" t="s">
        <v>286</v>
      </c>
      <c r="G210" s="171" t="s">
        <v>138</v>
      </c>
      <c r="H210" s="172">
        <v>16</v>
      </c>
      <c r="I210" s="173"/>
      <c r="J210" s="174">
        <f>ROUND(I210*H210,2)</f>
        <v>0</v>
      </c>
      <c r="K210" s="175"/>
      <c r="L210" s="38"/>
      <c r="M210" s="176" t="s">
        <v>1</v>
      </c>
      <c r="N210" s="177" t="s">
        <v>38</v>
      </c>
      <c r="O210" s="76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0" t="s">
        <v>127</v>
      </c>
      <c r="AT210" s="180" t="s">
        <v>123</v>
      </c>
      <c r="AU210" s="180" t="s">
        <v>83</v>
      </c>
      <c r="AY210" s="18" t="s">
        <v>121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81</v>
      </c>
      <c r="BK210" s="181">
        <f>ROUND(I210*H210,2)</f>
        <v>0</v>
      </c>
      <c r="BL210" s="18" t="s">
        <v>127</v>
      </c>
      <c r="BM210" s="180" t="s">
        <v>287</v>
      </c>
    </row>
    <row r="211" s="2" customFormat="1" ht="24.15" customHeight="1">
      <c r="A211" s="37"/>
      <c r="B211" s="167"/>
      <c r="C211" s="168" t="s">
        <v>288</v>
      </c>
      <c r="D211" s="168" t="s">
        <v>123</v>
      </c>
      <c r="E211" s="169" t="s">
        <v>289</v>
      </c>
      <c r="F211" s="170" t="s">
        <v>290</v>
      </c>
      <c r="G211" s="171" t="s">
        <v>138</v>
      </c>
      <c r="H211" s="172">
        <v>16</v>
      </c>
      <c r="I211" s="173"/>
      <c r="J211" s="174">
        <f>ROUND(I211*H211,2)</f>
        <v>0</v>
      </c>
      <c r="K211" s="175"/>
      <c r="L211" s="38"/>
      <c r="M211" s="176" t="s">
        <v>1</v>
      </c>
      <c r="N211" s="177" t="s">
        <v>38</v>
      </c>
      <c r="O211" s="76"/>
      <c r="P211" s="178">
        <f>O211*H211</f>
        <v>0</v>
      </c>
      <c r="Q211" s="178">
        <v>0.13095999999999999</v>
      </c>
      <c r="R211" s="178">
        <f>Q211*H211</f>
        <v>2.0953599999999999</v>
      </c>
      <c r="S211" s="178">
        <v>0</v>
      </c>
      <c r="T211" s="17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0" t="s">
        <v>127</v>
      </c>
      <c r="AT211" s="180" t="s">
        <v>123</v>
      </c>
      <c r="AU211" s="180" t="s">
        <v>83</v>
      </c>
      <c r="AY211" s="18" t="s">
        <v>121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8" t="s">
        <v>81</v>
      </c>
      <c r="BK211" s="181">
        <f>ROUND(I211*H211,2)</f>
        <v>0</v>
      </c>
      <c r="BL211" s="18" t="s">
        <v>127</v>
      </c>
      <c r="BM211" s="180" t="s">
        <v>291</v>
      </c>
    </row>
    <row r="212" s="13" customFormat="1">
      <c r="A212" s="13"/>
      <c r="B212" s="182"/>
      <c r="C212" s="13"/>
      <c r="D212" s="183" t="s">
        <v>129</v>
      </c>
      <c r="E212" s="184" t="s">
        <v>1</v>
      </c>
      <c r="F212" s="185" t="s">
        <v>278</v>
      </c>
      <c r="G212" s="13"/>
      <c r="H212" s="184" t="s">
        <v>1</v>
      </c>
      <c r="I212" s="186"/>
      <c r="J212" s="13"/>
      <c r="K212" s="13"/>
      <c r="L212" s="182"/>
      <c r="M212" s="187"/>
      <c r="N212" s="188"/>
      <c r="O212" s="188"/>
      <c r="P212" s="188"/>
      <c r="Q212" s="188"/>
      <c r="R212" s="188"/>
      <c r="S212" s="188"/>
      <c r="T212" s="18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4" t="s">
        <v>129</v>
      </c>
      <c r="AU212" s="184" t="s">
        <v>83</v>
      </c>
      <c r="AV212" s="13" t="s">
        <v>81</v>
      </c>
      <c r="AW212" s="13" t="s">
        <v>30</v>
      </c>
      <c r="AX212" s="13" t="s">
        <v>73</v>
      </c>
      <c r="AY212" s="184" t="s">
        <v>121</v>
      </c>
    </row>
    <row r="213" s="14" customFormat="1">
      <c r="A213" s="14"/>
      <c r="B213" s="190"/>
      <c r="C213" s="14"/>
      <c r="D213" s="183" t="s">
        <v>129</v>
      </c>
      <c r="E213" s="191" t="s">
        <v>1</v>
      </c>
      <c r="F213" s="192" t="s">
        <v>207</v>
      </c>
      <c r="G213" s="14"/>
      <c r="H213" s="193">
        <v>16</v>
      </c>
      <c r="I213" s="194"/>
      <c r="J213" s="14"/>
      <c r="K213" s="14"/>
      <c r="L213" s="190"/>
      <c r="M213" s="195"/>
      <c r="N213" s="196"/>
      <c r="O213" s="196"/>
      <c r="P213" s="196"/>
      <c r="Q213" s="196"/>
      <c r="R213" s="196"/>
      <c r="S213" s="196"/>
      <c r="T213" s="19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1" t="s">
        <v>129</v>
      </c>
      <c r="AU213" s="191" t="s">
        <v>83</v>
      </c>
      <c r="AV213" s="14" t="s">
        <v>83</v>
      </c>
      <c r="AW213" s="14" t="s">
        <v>30</v>
      </c>
      <c r="AX213" s="14" t="s">
        <v>81</v>
      </c>
      <c r="AY213" s="191" t="s">
        <v>121</v>
      </c>
    </row>
    <row r="214" s="2" customFormat="1" ht="21.75" customHeight="1">
      <c r="A214" s="37"/>
      <c r="B214" s="167"/>
      <c r="C214" s="206" t="s">
        <v>292</v>
      </c>
      <c r="D214" s="206" t="s">
        <v>202</v>
      </c>
      <c r="E214" s="207" t="s">
        <v>293</v>
      </c>
      <c r="F214" s="208" t="s">
        <v>294</v>
      </c>
      <c r="G214" s="209" t="s">
        <v>153</v>
      </c>
      <c r="H214" s="210">
        <v>16.16</v>
      </c>
      <c r="I214" s="211"/>
      <c r="J214" s="212">
        <f>ROUND(I214*H214,2)</f>
        <v>0</v>
      </c>
      <c r="K214" s="213"/>
      <c r="L214" s="214"/>
      <c r="M214" s="215" t="s">
        <v>1</v>
      </c>
      <c r="N214" s="216" t="s">
        <v>38</v>
      </c>
      <c r="O214" s="76"/>
      <c r="P214" s="178">
        <f>O214*H214</f>
        <v>0</v>
      </c>
      <c r="Q214" s="178">
        <v>0.068000000000000005</v>
      </c>
      <c r="R214" s="178">
        <f>Q214*H214</f>
        <v>1.0988800000000001</v>
      </c>
      <c r="S214" s="178">
        <v>0</v>
      </c>
      <c r="T214" s="17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0" t="s">
        <v>164</v>
      </c>
      <c r="AT214" s="180" t="s">
        <v>202</v>
      </c>
      <c r="AU214" s="180" t="s">
        <v>83</v>
      </c>
      <c r="AY214" s="18" t="s">
        <v>121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81</v>
      </c>
      <c r="BK214" s="181">
        <f>ROUND(I214*H214,2)</f>
        <v>0</v>
      </c>
      <c r="BL214" s="18" t="s">
        <v>127</v>
      </c>
      <c r="BM214" s="180" t="s">
        <v>295</v>
      </c>
    </row>
    <row r="215" s="14" customFormat="1">
      <c r="A215" s="14"/>
      <c r="B215" s="190"/>
      <c r="C215" s="14"/>
      <c r="D215" s="183" t="s">
        <v>129</v>
      </c>
      <c r="E215" s="191" t="s">
        <v>1</v>
      </c>
      <c r="F215" s="192" t="s">
        <v>296</v>
      </c>
      <c r="G215" s="14"/>
      <c r="H215" s="193">
        <v>16.16</v>
      </c>
      <c r="I215" s="194"/>
      <c r="J215" s="14"/>
      <c r="K215" s="14"/>
      <c r="L215" s="190"/>
      <c r="M215" s="195"/>
      <c r="N215" s="196"/>
      <c r="O215" s="196"/>
      <c r="P215" s="196"/>
      <c r="Q215" s="196"/>
      <c r="R215" s="196"/>
      <c r="S215" s="196"/>
      <c r="T215" s="19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1" t="s">
        <v>129</v>
      </c>
      <c r="AU215" s="191" t="s">
        <v>83</v>
      </c>
      <c r="AV215" s="14" t="s">
        <v>83</v>
      </c>
      <c r="AW215" s="14" t="s">
        <v>30</v>
      </c>
      <c r="AX215" s="14" t="s">
        <v>81</v>
      </c>
      <c r="AY215" s="191" t="s">
        <v>121</v>
      </c>
    </row>
    <row r="216" s="2" customFormat="1" ht="16.5" customHeight="1">
      <c r="A216" s="37"/>
      <c r="B216" s="167"/>
      <c r="C216" s="206" t="s">
        <v>297</v>
      </c>
      <c r="D216" s="206" t="s">
        <v>202</v>
      </c>
      <c r="E216" s="207" t="s">
        <v>298</v>
      </c>
      <c r="F216" s="208" t="s">
        <v>299</v>
      </c>
      <c r="G216" s="209" t="s">
        <v>153</v>
      </c>
      <c r="H216" s="210">
        <v>32.32</v>
      </c>
      <c r="I216" s="211"/>
      <c r="J216" s="212">
        <f>ROUND(I216*H216,2)</f>
        <v>0</v>
      </c>
      <c r="K216" s="213"/>
      <c r="L216" s="214"/>
      <c r="M216" s="215" t="s">
        <v>1</v>
      </c>
      <c r="N216" s="216" t="s">
        <v>38</v>
      </c>
      <c r="O216" s="76"/>
      <c r="P216" s="178">
        <f>O216*H216</f>
        <v>0</v>
      </c>
      <c r="Q216" s="178">
        <v>0.010999999999999999</v>
      </c>
      <c r="R216" s="178">
        <f>Q216*H216</f>
        <v>0.35552</v>
      </c>
      <c r="S216" s="178">
        <v>0</v>
      </c>
      <c r="T216" s="17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0" t="s">
        <v>164</v>
      </c>
      <c r="AT216" s="180" t="s">
        <v>202</v>
      </c>
      <c r="AU216" s="180" t="s">
        <v>83</v>
      </c>
      <c r="AY216" s="18" t="s">
        <v>121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81</v>
      </c>
      <c r="BK216" s="181">
        <f>ROUND(I216*H216,2)</f>
        <v>0</v>
      </c>
      <c r="BL216" s="18" t="s">
        <v>127</v>
      </c>
      <c r="BM216" s="180" t="s">
        <v>300</v>
      </c>
    </row>
    <row r="217" s="14" customFormat="1">
      <c r="A217" s="14"/>
      <c r="B217" s="190"/>
      <c r="C217" s="14"/>
      <c r="D217" s="183" t="s">
        <v>129</v>
      </c>
      <c r="E217" s="191" t="s">
        <v>1</v>
      </c>
      <c r="F217" s="192" t="s">
        <v>301</v>
      </c>
      <c r="G217" s="14"/>
      <c r="H217" s="193">
        <v>32.32</v>
      </c>
      <c r="I217" s="194"/>
      <c r="J217" s="14"/>
      <c r="K217" s="14"/>
      <c r="L217" s="190"/>
      <c r="M217" s="195"/>
      <c r="N217" s="196"/>
      <c r="O217" s="196"/>
      <c r="P217" s="196"/>
      <c r="Q217" s="196"/>
      <c r="R217" s="196"/>
      <c r="S217" s="196"/>
      <c r="T217" s="19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1" t="s">
        <v>129</v>
      </c>
      <c r="AU217" s="191" t="s">
        <v>83</v>
      </c>
      <c r="AV217" s="14" t="s">
        <v>83</v>
      </c>
      <c r="AW217" s="14" t="s">
        <v>30</v>
      </c>
      <c r="AX217" s="14" t="s">
        <v>81</v>
      </c>
      <c r="AY217" s="191" t="s">
        <v>121</v>
      </c>
    </row>
    <row r="218" s="12" customFormat="1" ht="22.8" customHeight="1">
      <c r="A218" s="12"/>
      <c r="B218" s="154"/>
      <c r="C218" s="12"/>
      <c r="D218" s="155" t="s">
        <v>72</v>
      </c>
      <c r="E218" s="165" t="s">
        <v>172</v>
      </c>
      <c r="F218" s="165" t="s">
        <v>302</v>
      </c>
      <c r="G218" s="12"/>
      <c r="H218" s="12"/>
      <c r="I218" s="157"/>
      <c r="J218" s="166">
        <f>BK218</f>
        <v>0</v>
      </c>
      <c r="K218" s="12"/>
      <c r="L218" s="154"/>
      <c r="M218" s="159"/>
      <c r="N218" s="160"/>
      <c r="O218" s="160"/>
      <c r="P218" s="161">
        <f>SUM(P219:P223)</f>
        <v>0</v>
      </c>
      <c r="Q218" s="160"/>
      <c r="R218" s="161">
        <f>SUM(R219:R223)</f>
        <v>39.943227199999995</v>
      </c>
      <c r="S218" s="160"/>
      <c r="T218" s="162">
        <f>SUM(T219:T223)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5" t="s">
        <v>81</v>
      </c>
      <c r="AT218" s="163" t="s">
        <v>72</v>
      </c>
      <c r="AU218" s="163" t="s">
        <v>81</v>
      </c>
      <c r="AY218" s="155" t="s">
        <v>121</v>
      </c>
      <c r="BK218" s="164">
        <f>SUM(BK219:BK223)</f>
        <v>0</v>
      </c>
    </row>
    <row r="219" s="2" customFormat="1" ht="33" customHeight="1">
      <c r="A219" s="37"/>
      <c r="B219" s="167"/>
      <c r="C219" s="168" t="s">
        <v>303</v>
      </c>
      <c r="D219" s="168" t="s">
        <v>123</v>
      </c>
      <c r="E219" s="169" t="s">
        <v>304</v>
      </c>
      <c r="F219" s="170" t="s">
        <v>305</v>
      </c>
      <c r="G219" s="171" t="s">
        <v>138</v>
      </c>
      <c r="H219" s="172">
        <v>124</v>
      </c>
      <c r="I219" s="173"/>
      <c r="J219" s="174">
        <f>ROUND(I219*H219,2)</f>
        <v>0</v>
      </c>
      <c r="K219" s="175"/>
      <c r="L219" s="38"/>
      <c r="M219" s="176" t="s">
        <v>1</v>
      </c>
      <c r="N219" s="177" t="s">
        <v>38</v>
      </c>
      <c r="O219" s="76"/>
      <c r="P219" s="178">
        <f>O219*H219</f>
        <v>0</v>
      </c>
      <c r="Q219" s="178">
        <v>0.1295</v>
      </c>
      <c r="R219" s="178">
        <f>Q219*H219</f>
        <v>16.058</v>
      </c>
      <c r="S219" s="178">
        <v>0</v>
      </c>
      <c r="T219" s="17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0" t="s">
        <v>127</v>
      </c>
      <c r="AT219" s="180" t="s">
        <v>123</v>
      </c>
      <c r="AU219" s="180" t="s">
        <v>83</v>
      </c>
      <c r="AY219" s="18" t="s">
        <v>121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8" t="s">
        <v>81</v>
      </c>
      <c r="BK219" s="181">
        <f>ROUND(I219*H219,2)</f>
        <v>0</v>
      </c>
      <c r="BL219" s="18" t="s">
        <v>127</v>
      </c>
      <c r="BM219" s="180" t="s">
        <v>306</v>
      </c>
    </row>
    <row r="220" s="2" customFormat="1" ht="16.5" customHeight="1">
      <c r="A220" s="37"/>
      <c r="B220" s="167"/>
      <c r="C220" s="206" t="s">
        <v>307</v>
      </c>
      <c r="D220" s="206" t="s">
        <v>202</v>
      </c>
      <c r="E220" s="207" t="s">
        <v>308</v>
      </c>
      <c r="F220" s="208" t="s">
        <v>309</v>
      </c>
      <c r="G220" s="209" t="s">
        <v>138</v>
      </c>
      <c r="H220" s="210">
        <v>126.48</v>
      </c>
      <c r="I220" s="211"/>
      <c r="J220" s="212">
        <f>ROUND(I220*H220,2)</f>
        <v>0</v>
      </c>
      <c r="K220" s="213"/>
      <c r="L220" s="214"/>
      <c r="M220" s="215" t="s">
        <v>1</v>
      </c>
      <c r="N220" s="216" t="s">
        <v>38</v>
      </c>
      <c r="O220" s="76"/>
      <c r="P220" s="178">
        <f>O220*H220</f>
        <v>0</v>
      </c>
      <c r="Q220" s="178">
        <v>0.056120000000000003</v>
      </c>
      <c r="R220" s="178">
        <f>Q220*H220</f>
        <v>7.0980576000000006</v>
      </c>
      <c r="S220" s="178">
        <v>0</v>
      </c>
      <c r="T220" s="17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0" t="s">
        <v>164</v>
      </c>
      <c r="AT220" s="180" t="s">
        <v>202</v>
      </c>
      <c r="AU220" s="180" t="s">
        <v>83</v>
      </c>
      <c r="AY220" s="18" t="s">
        <v>121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81</v>
      </c>
      <c r="BK220" s="181">
        <f>ROUND(I220*H220,2)</f>
        <v>0</v>
      </c>
      <c r="BL220" s="18" t="s">
        <v>127</v>
      </c>
      <c r="BM220" s="180" t="s">
        <v>310</v>
      </c>
    </row>
    <row r="221" s="14" customFormat="1">
      <c r="A221" s="14"/>
      <c r="B221" s="190"/>
      <c r="C221" s="14"/>
      <c r="D221" s="183" t="s">
        <v>129</v>
      </c>
      <c r="E221" s="191" t="s">
        <v>1</v>
      </c>
      <c r="F221" s="192" t="s">
        <v>311</v>
      </c>
      <c r="G221" s="14"/>
      <c r="H221" s="193">
        <v>126.48</v>
      </c>
      <c r="I221" s="194"/>
      <c r="J221" s="14"/>
      <c r="K221" s="14"/>
      <c r="L221" s="190"/>
      <c r="M221" s="195"/>
      <c r="N221" s="196"/>
      <c r="O221" s="196"/>
      <c r="P221" s="196"/>
      <c r="Q221" s="196"/>
      <c r="R221" s="196"/>
      <c r="S221" s="196"/>
      <c r="T221" s="19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1" t="s">
        <v>129</v>
      </c>
      <c r="AU221" s="191" t="s">
        <v>83</v>
      </c>
      <c r="AV221" s="14" t="s">
        <v>83</v>
      </c>
      <c r="AW221" s="14" t="s">
        <v>30</v>
      </c>
      <c r="AX221" s="14" t="s">
        <v>81</v>
      </c>
      <c r="AY221" s="191" t="s">
        <v>121</v>
      </c>
    </row>
    <row r="222" s="2" customFormat="1" ht="24.15" customHeight="1">
      <c r="A222" s="37"/>
      <c r="B222" s="167"/>
      <c r="C222" s="168" t="s">
        <v>312</v>
      </c>
      <c r="D222" s="168" t="s">
        <v>123</v>
      </c>
      <c r="E222" s="169" t="s">
        <v>313</v>
      </c>
      <c r="F222" s="170" t="s">
        <v>314</v>
      </c>
      <c r="G222" s="171" t="s">
        <v>142</v>
      </c>
      <c r="H222" s="172">
        <v>7.4400000000000004</v>
      </c>
      <c r="I222" s="173"/>
      <c r="J222" s="174">
        <f>ROUND(I222*H222,2)</f>
        <v>0</v>
      </c>
      <c r="K222" s="175"/>
      <c r="L222" s="38"/>
      <c r="M222" s="176" t="s">
        <v>1</v>
      </c>
      <c r="N222" s="177" t="s">
        <v>38</v>
      </c>
      <c r="O222" s="76"/>
      <c r="P222" s="178">
        <f>O222*H222</f>
        <v>0</v>
      </c>
      <c r="Q222" s="178">
        <v>2.2563399999999998</v>
      </c>
      <c r="R222" s="178">
        <f>Q222*H222</f>
        <v>16.787169599999999</v>
      </c>
      <c r="S222" s="178">
        <v>0</v>
      </c>
      <c r="T222" s="17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0" t="s">
        <v>127</v>
      </c>
      <c r="AT222" s="180" t="s">
        <v>123</v>
      </c>
      <c r="AU222" s="180" t="s">
        <v>83</v>
      </c>
      <c r="AY222" s="18" t="s">
        <v>121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8" t="s">
        <v>81</v>
      </c>
      <c r="BK222" s="181">
        <f>ROUND(I222*H222,2)</f>
        <v>0</v>
      </c>
      <c r="BL222" s="18" t="s">
        <v>127</v>
      </c>
      <c r="BM222" s="180" t="s">
        <v>315</v>
      </c>
    </row>
    <row r="223" s="14" customFormat="1">
      <c r="A223" s="14"/>
      <c r="B223" s="190"/>
      <c r="C223" s="14"/>
      <c r="D223" s="183" t="s">
        <v>129</v>
      </c>
      <c r="E223" s="191" t="s">
        <v>1</v>
      </c>
      <c r="F223" s="192" t="s">
        <v>316</v>
      </c>
      <c r="G223" s="14"/>
      <c r="H223" s="193">
        <v>7.4400000000000004</v>
      </c>
      <c r="I223" s="194"/>
      <c r="J223" s="14"/>
      <c r="K223" s="14"/>
      <c r="L223" s="190"/>
      <c r="M223" s="195"/>
      <c r="N223" s="196"/>
      <c r="O223" s="196"/>
      <c r="P223" s="196"/>
      <c r="Q223" s="196"/>
      <c r="R223" s="196"/>
      <c r="S223" s="196"/>
      <c r="T223" s="19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1" t="s">
        <v>129</v>
      </c>
      <c r="AU223" s="191" t="s">
        <v>83</v>
      </c>
      <c r="AV223" s="14" t="s">
        <v>83</v>
      </c>
      <c r="AW223" s="14" t="s">
        <v>30</v>
      </c>
      <c r="AX223" s="14" t="s">
        <v>81</v>
      </c>
      <c r="AY223" s="191" t="s">
        <v>121</v>
      </c>
    </row>
    <row r="224" s="12" customFormat="1" ht="22.8" customHeight="1">
      <c r="A224" s="12"/>
      <c r="B224" s="154"/>
      <c r="C224" s="12"/>
      <c r="D224" s="155" t="s">
        <v>72</v>
      </c>
      <c r="E224" s="165" t="s">
        <v>317</v>
      </c>
      <c r="F224" s="165" t="s">
        <v>318</v>
      </c>
      <c r="G224" s="12"/>
      <c r="H224" s="12"/>
      <c r="I224" s="157"/>
      <c r="J224" s="166">
        <f>BK224</f>
        <v>0</v>
      </c>
      <c r="K224" s="12"/>
      <c r="L224" s="154"/>
      <c r="M224" s="159"/>
      <c r="N224" s="160"/>
      <c r="O224" s="160"/>
      <c r="P224" s="161">
        <f>SUM(P225:P231)</f>
        <v>0</v>
      </c>
      <c r="Q224" s="160"/>
      <c r="R224" s="161">
        <f>SUM(R225:R231)</f>
        <v>0</v>
      </c>
      <c r="S224" s="160"/>
      <c r="T224" s="162">
        <f>SUM(T225:T231)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5" t="s">
        <v>81</v>
      </c>
      <c r="AT224" s="163" t="s">
        <v>72</v>
      </c>
      <c r="AU224" s="163" t="s">
        <v>81</v>
      </c>
      <c r="AY224" s="155" t="s">
        <v>121</v>
      </c>
      <c r="BK224" s="164">
        <f>SUM(BK225:BK231)</f>
        <v>0</v>
      </c>
    </row>
    <row r="225" s="2" customFormat="1" ht="16.5" customHeight="1">
      <c r="A225" s="37"/>
      <c r="B225" s="167"/>
      <c r="C225" s="168" t="s">
        <v>319</v>
      </c>
      <c r="D225" s="168" t="s">
        <v>123</v>
      </c>
      <c r="E225" s="169" t="s">
        <v>320</v>
      </c>
      <c r="F225" s="170" t="s">
        <v>321</v>
      </c>
      <c r="G225" s="171" t="s">
        <v>179</v>
      </c>
      <c r="H225" s="172">
        <v>69.689999999999998</v>
      </c>
      <c r="I225" s="173"/>
      <c r="J225" s="174">
        <f>ROUND(I225*H225,2)</f>
        <v>0</v>
      </c>
      <c r="K225" s="175"/>
      <c r="L225" s="38"/>
      <c r="M225" s="176" t="s">
        <v>1</v>
      </c>
      <c r="N225" s="177" t="s">
        <v>38</v>
      </c>
      <c r="O225" s="76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0" t="s">
        <v>127</v>
      </c>
      <c r="AT225" s="180" t="s">
        <v>123</v>
      </c>
      <c r="AU225" s="180" t="s">
        <v>83</v>
      </c>
      <c r="AY225" s="18" t="s">
        <v>121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8" t="s">
        <v>81</v>
      </c>
      <c r="BK225" s="181">
        <f>ROUND(I225*H225,2)</f>
        <v>0</v>
      </c>
      <c r="BL225" s="18" t="s">
        <v>127</v>
      </c>
      <c r="BM225" s="180" t="s">
        <v>322</v>
      </c>
    </row>
    <row r="226" s="2" customFormat="1" ht="24.15" customHeight="1">
      <c r="A226" s="37"/>
      <c r="B226" s="167"/>
      <c r="C226" s="168" t="s">
        <v>323</v>
      </c>
      <c r="D226" s="168" t="s">
        <v>123</v>
      </c>
      <c r="E226" s="169" t="s">
        <v>324</v>
      </c>
      <c r="F226" s="170" t="s">
        <v>325</v>
      </c>
      <c r="G226" s="171" t="s">
        <v>179</v>
      </c>
      <c r="H226" s="172">
        <v>627.21000000000004</v>
      </c>
      <c r="I226" s="173"/>
      <c r="J226" s="174">
        <f>ROUND(I226*H226,2)</f>
        <v>0</v>
      </c>
      <c r="K226" s="175"/>
      <c r="L226" s="38"/>
      <c r="M226" s="176" t="s">
        <v>1</v>
      </c>
      <c r="N226" s="177" t="s">
        <v>38</v>
      </c>
      <c r="O226" s="76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0" t="s">
        <v>127</v>
      </c>
      <c r="AT226" s="180" t="s">
        <v>123</v>
      </c>
      <c r="AU226" s="180" t="s">
        <v>83</v>
      </c>
      <c r="AY226" s="18" t="s">
        <v>121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81</v>
      </c>
      <c r="BK226" s="181">
        <f>ROUND(I226*H226,2)</f>
        <v>0</v>
      </c>
      <c r="BL226" s="18" t="s">
        <v>127</v>
      </c>
      <c r="BM226" s="180" t="s">
        <v>326</v>
      </c>
    </row>
    <row r="227" s="14" customFormat="1">
      <c r="A227" s="14"/>
      <c r="B227" s="190"/>
      <c r="C227" s="14"/>
      <c r="D227" s="183" t="s">
        <v>129</v>
      </c>
      <c r="E227" s="14"/>
      <c r="F227" s="192" t="s">
        <v>327</v>
      </c>
      <c r="G227" s="14"/>
      <c r="H227" s="193">
        <v>627.21000000000004</v>
      </c>
      <c r="I227" s="194"/>
      <c r="J227" s="14"/>
      <c r="K227" s="14"/>
      <c r="L227" s="190"/>
      <c r="M227" s="195"/>
      <c r="N227" s="196"/>
      <c r="O227" s="196"/>
      <c r="P227" s="196"/>
      <c r="Q227" s="196"/>
      <c r="R227" s="196"/>
      <c r="S227" s="196"/>
      <c r="T227" s="19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1" t="s">
        <v>129</v>
      </c>
      <c r="AU227" s="191" t="s">
        <v>83</v>
      </c>
      <c r="AV227" s="14" t="s">
        <v>83</v>
      </c>
      <c r="AW227" s="14" t="s">
        <v>3</v>
      </c>
      <c r="AX227" s="14" t="s">
        <v>81</v>
      </c>
      <c r="AY227" s="191" t="s">
        <v>121</v>
      </c>
    </row>
    <row r="228" s="2" customFormat="1" ht="37.8" customHeight="1">
      <c r="A228" s="37"/>
      <c r="B228" s="167"/>
      <c r="C228" s="168" t="s">
        <v>328</v>
      </c>
      <c r="D228" s="168" t="s">
        <v>123</v>
      </c>
      <c r="E228" s="169" t="s">
        <v>329</v>
      </c>
      <c r="F228" s="170" t="s">
        <v>330</v>
      </c>
      <c r="G228" s="171" t="s">
        <v>179</v>
      </c>
      <c r="H228" s="172">
        <v>44.170000000000002</v>
      </c>
      <c r="I228" s="173"/>
      <c r="J228" s="174">
        <f>ROUND(I228*H228,2)</f>
        <v>0</v>
      </c>
      <c r="K228" s="175"/>
      <c r="L228" s="38"/>
      <c r="M228" s="176" t="s">
        <v>1</v>
      </c>
      <c r="N228" s="177" t="s">
        <v>38</v>
      </c>
      <c r="O228" s="76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0" t="s">
        <v>127</v>
      </c>
      <c r="AT228" s="180" t="s">
        <v>123</v>
      </c>
      <c r="AU228" s="180" t="s">
        <v>83</v>
      </c>
      <c r="AY228" s="18" t="s">
        <v>121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81</v>
      </c>
      <c r="BK228" s="181">
        <f>ROUND(I228*H228,2)</f>
        <v>0</v>
      </c>
      <c r="BL228" s="18" t="s">
        <v>127</v>
      </c>
      <c r="BM228" s="180" t="s">
        <v>331</v>
      </c>
    </row>
    <row r="229" s="14" customFormat="1">
      <c r="A229" s="14"/>
      <c r="B229" s="190"/>
      <c r="C229" s="14"/>
      <c r="D229" s="183" t="s">
        <v>129</v>
      </c>
      <c r="E229" s="191" t="s">
        <v>1</v>
      </c>
      <c r="F229" s="192" t="s">
        <v>332</v>
      </c>
      <c r="G229" s="14"/>
      <c r="H229" s="193">
        <v>44.170000000000002</v>
      </c>
      <c r="I229" s="194"/>
      <c r="J229" s="14"/>
      <c r="K229" s="14"/>
      <c r="L229" s="190"/>
      <c r="M229" s="195"/>
      <c r="N229" s="196"/>
      <c r="O229" s="196"/>
      <c r="P229" s="196"/>
      <c r="Q229" s="196"/>
      <c r="R229" s="196"/>
      <c r="S229" s="196"/>
      <c r="T229" s="19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1" t="s">
        <v>129</v>
      </c>
      <c r="AU229" s="191" t="s">
        <v>83</v>
      </c>
      <c r="AV229" s="14" t="s">
        <v>83</v>
      </c>
      <c r="AW229" s="14" t="s">
        <v>30</v>
      </c>
      <c r="AX229" s="14" t="s">
        <v>81</v>
      </c>
      <c r="AY229" s="191" t="s">
        <v>121</v>
      </c>
    </row>
    <row r="230" s="2" customFormat="1" ht="44.25" customHeight="1">
      <c r="A230" s="37"/>
      <c r="B230" s="167"/>
      <c r="C230" s="168" t="s">
        <v>333</v>
      </c>
      <c r="D230" s="168" t="s">
        <v>123</v>
      </c>
      <c r="E230" s="169" t="s">
        <v>334</v>
      </c>
      <c r="F230" s="170" t="s">
        <v>335</v>
      </c>
      <c r="G230" s="171" t="s">
        <v>179</v>
      </c>
      <c r="H230" s="172">
        <v>25.52</v>
      </c>
      <c r="I230" s="173"/>
      <c r="J230" s="174">
        <f>ROUND(I230*H230,2)</f>
        <v>0</v>
      </c>
      <c r="K230" s="175"/>
      <c r="L230" s="38"/>
      <c r="M230" s="176" t="s">
        <v>1</v>
      </c>
      <c r="N230" s="177" t="s">
        <v>38</v>
      </c>
      <c r="O230" s="76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0" t="s">
        <v>127</v>
      </c>
      <c r="AT230" s="180" t="s">
        <v>123</v>
      </c>
      <c r="AU230" s="180" t="s">
        <v>83</v>
      </c>
      <c r="AY230" s="18" t="s">
        <v>121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81</v>
      </c>
      <c r="BK230" s="181">
        <f>ROUND(I230*H230,2)</f>
        <v>0</v>
      </c>
      <c r="BL230" s="18" t="s">
        <v>127</v>
      </c>
      <c r="BM230" s="180" t="s">
        <v>336</v>
      </c>
    </row>
    <row r="231" s="14" customFormat="1">
      <c r="A231" s="14"/>
      <c r="B231" s="190"/>
      <c r="C231" s="14"/>
      <c r="D231" s="183" t="s">
        <v>129</v>
      </c>
      <c r="E231" s="191" t="s">
        <v>1</v>
      </c>
      <c r="F231" s="192" t="s">
        <v>337</v>
      </c>
      <c r="G231" s="14"/>
      <c r="H231" s="193">
        <v>25.52</v>
      </c>
      <c r="I231" s="194"/>
      <c r="J231" s="14"/>
      <c r="K231" s="14"/>
      <c r="L231" s="190"/>
      <c r="M231" s="195"/>
      <c r="N231" s="196"/>
      <c r="O231" s="196"/>
      <c r="P231" s="196"/>
      <c r="Q231" s="196"/>
      <c r="R231" s="196"/>
      <c r="S231" s="196"/>
      <c r="T231" s="19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1" t="s">
        <v>129</v>
      </c>
      <c r="AU231" s="191" t="s">
        <v>83</v>
      </c>
      <c r="AV231" s="14" t="s">
        <v>83</v>
      </c>
      <c r="AW231" s="14" t="s">
        <v>30</v>
      </c>
      <c r="AX231" s="14" t="s">
        <v>81</v>
      </c>
      <c r="AY231" s="191" t="s">
        <v>121</v>
      </c>
    </row>
    <row r="232" s="12" customFormat="1" ht="22.8" customHeight="1">
      <c r="A232" s="12"/>
      <c r="B232" s="154"/>
      <c r="C232" s="12"/>
      <c r="D232" s="155" t="s">
        <v>72</v>
      </c>
      <c r="E232" s="165" t="s">
        <v>338</v>
      </c>
      <c r="F232" s="165" t="s">
        <v>339</v>
      </c>
      <c r="G232" s="12"/>
      <c r="H232" s="12"/>
      <c r="I232" s="157"/>
      <c r="J232" s="166">
        <f>BK232</f>
        <v>0</v>
      </c>
      <c r="K232" s="12"/>
      <c r="L232" s="154"/>
      <c r="M232" s="159"/>
      <c r="N232" s="160"/>
      <c r="O232" s="160"/>
      <c r="P232" s="161">
        <f>P233</f>
        <v>0</v>
      </c>
      <c r="Q232" s="160"/>
      <c r="R232" s="161">
        <f>R233</f>
        <v>0</v>
      </c>
      <c r="S232" s="160"/>
      <c r="T232" s="162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5" t="s">
        <v>81</v>
      </c>
      <c r="AT232" s="163" t="s">
        <v>72</v>
      </c>
      <c r="AU232" s="163" t="s">
        <v>81</v>
      </c>
      <c r="AY232" s="155" t="s">
        <v>121</v>
      </c>
      <c r="BK232" s="164">
        <f>BK233</f>
        <v>0</v>
      </c>
    </row>
    <row r="233" s="2" customFormat="1" ht="24.15" customHeight="1">
      <c r="A233" s="37"/>
      <c r="B233" s="167"/>
      <c r="C233" s="168" t="s">
        <v>340</v>
      </c>
      <c r="D233" s="168" t="s">
        <v>123</v>
      </c>
      <c r="E233" s="169" t="s">
        <v>341</v>
      </c>
      <c r="F233" s="170" t="s">
        <v>342</v>
      </c>
      <c r="G233" s="171" t="s">
        <v>179</v>
      </c>
      <c r="H233" s="172">
        <v>129.44900000000001</v>
      </c>
      <c r="I233" s="173"/>
      <c r="J233" s="174">
        <f>ROUND(I233*H233,2)</f>
        <v>0</v>
      </c>
      <c r="K233" s="175"/>
      <c r="L233" s="38"/>
      <c r="M233" s="176" t="s">
        <v>1</v>
      </c>
      <c r="N233" s="177" t="s">
        <v>38</v>
      </c>
      <c r="O233" s="76"/>
      <c r="P233" s="178">
        <f>O233*H233</f>
        <v>0</v>
      </c>
      <c r="Q233" s="178">
        <v>0</v>
      </c>
      <c r="R233" s="178">
        <f>Q233*H233</f>
        <v>0</v>
      </c>
      <c r="S233" s="178">
        <v>0</v>
      </c>
      <c r="T233" s="17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0" t="s">
        <v>127</v>
      </c>
      <c r="AT233" s="180" t="s">
        <v>123</v>
      </c>
      <c r="AU233" s="180" t="s">
        <v>83</v>
      </c>
      <c r="AY233" s="18" t="s">
        <v>121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81</v>
      </c>
      <c r="BK233" s="181">
        <f>ROUND(I233*H233,2)</f>
        <v>0</v>
      </c>
      <c r="BL233" s="18" t="s">
        <v>127</v>
      </c>
      <c r="BM233" s="180" t="s">
        <v>343</v>
      </c>
    </row>
    <row r="234" s="12" customFormat="1" ht="25.92" customHeight="1">
      <c r="A234" s="12"/>
      <c r="B234" s="154"/>
      <c r="C234" s="12"/>
      <c r="D234" s="155" t="s">
        <v>72</v>
      </c>
      <c r="E234" s="156" t="s">
        <v>344</v>
      </c>
      <c r="F234" s="156" t="s">
        <v>345</v>
      </c>
      <c r="G234" s="12"/>
      <c r="H234" s="12"/>
      <c r="I234" s="157"/>
      <c r="J234" s="158">
        <f>BK234</f>
        <v>0</v>
      </c>
      <c r="K234" s="12"/>
      <c r="L234" s="154"/>
      <c r="M234" s="159"/>
      <c r="N234" s="160"/>
      <c r="O234" s="160"/>
      <c r="P234" s="161">
        <f>P235</f>
        <v>0</v>
      </c>
      <c r="Q234" s="160"/>
      <c r="R234" s="161">
        <f>R235</f>
        <v>0.0024000000000000002</v>
      </c>
      <c r="S234" s="160"/>
      <c r="T234" s="162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5" t="s">
        <v>83</v>
      </c>
      <c r="AT234" s="163" t="s">
        <v>72</v>
      </c>
      <c r="AU234" s="163" t="s">
        <v>73</v>
      </c>
      <c r="AY234" s="155" t="s">
        <v>121</v>
      </c>
      <c r="BK234" s="164">
        <f>BK235</f>
        <v>0</v>
      </c>
    </row>
    <row r="235" s="12" customFormat="1" ht="22.8" customHeight="1">
      <c r="A235" s="12"/>
      <c r="B235" s="154"/>
      <c r="C235" s="12"/>
      <c r="D235" s="155" t="s">
        <v>72</v>
      </c>
      <c r="E235" s="165" t="s">
        <v>346</v>
      </c>
      <c r="F235" s="165" t="s">
        <v>347</v>
      </c>
      <c r="G235" s="12"/>
      <c r="H235" s="12"/>
      <c r="I235" s="157"/>
      <c r="J235" s="166">
        <f>BK235</f>
        <v>0</v>
      </c>
      <c r="K235" s="12"/>
      <c r="L235" s="154"/>
      <c r="M235" s="159"/>
      <c r="N235" s="160"/>
      <c r="O235" s="160"/>
      <c r="P235" s="161">
        <f>SUM(P236:P239)</f>
        <v>0</v>
      </c>
      <c r="Q235" s="160"/>
      <c r="R235" s="161">
        <f>SUM(R236:R239)</f>
        <v>0.0024000000000000002</v>
      </c>
      <c r="S235" s="160"/>
      <c r="T235" s="162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5" t="s">
        <v>83</v>
      </c>
      <c r="AT235" s="163" t="s">
        <v>72</v>
      </c>
      <c r="AU235" s="163" t="s">
        <v>81</v>
      </c>
      <c r="AY235" s="155" t="s">
        <v>121</v>
      </c>
      <c r="BK235" s="164">
        <f>SUM(BK236:BK239)</f>
        <v>0</v>
      </c>
    </row>
    <row r="236" s="2" customFormat="1" ht="24.15" customHeight="1">
      <c r="A236" s="37"/>
      <c r="B236" s="167"/>
      <c r="C236" s="168" t="s">
        <v>348</v>
      </c>
      <c r="D236" s="168" t="s">
        <v>123</v>
      </c>
      <c r="E236" s="169" t="s">
        <v>349</v>
      </c>
      <c r="F236" s="170" t="s">
        <v>350</v>
      </c>
      <c r="G236" s="171" t="s">
        <v>126</v>
      </c>
      <c r="H236" s="172">
        <v>6</v>
      </c>
      <c r="I236" s="173"/>
      <c r="J236" s="174">
        <f>ROUND(I236*H236,2)</f>
        <v>0</v>
      </c>
      <c r="K236" s="175"/>
      <c r="L236" s="38"/>
      <c r="M236" s="176" t="s">
        <v>1</v>
      </c>
      <c r="N236" s="177" t="s">
        <v>38</v>
      </c>
      <c r="O236" s="76"/>
      <c r="P236" s="178">
        <f>O236*H236</f>
        <v>0</v>
      </c>
      <c r="Q236" s="178">
        <v>4.0000000000000003E-05</v>
      </c>
      <c r="R236" s="178">
        <f>Q236*H236</f>
        <v>0.00024000000000000003</v>
      </c>
      <c r="S236" s="178">
        <v>0</v>
      </c>
      <c r="T236" s="17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0" t="s">
        <v>207</v>
      </c>
      <c r="AT236" s="180" t="s">
        <v>123</v>
      </c>
      <c r="AU236" s="180" t="s">
        <v>83</v>
      </c>
      <c r="AY236" s="18" t="s">
        <v>121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81</v>
      </c>
      <c r="BK236" s="181">
        <f>ROUND(I236*H236,2)</f>
        <v>0</v>
      </c>
      <c r="BL236" s="18" t="s">
        <v>207</v>
      </c>
      <c r="BM236" s="180" t="s">
        <v>351</v>
      </c>
    </row>
    <row r="237" s="2" customFormat="1" ht="24.15" customHeight="1">
      <c r="A237" s="37"/>
      <c r="B237" s="167"/>
      <c r="C237" s="206" t="s">
        <v>352</v>
      </c>
      <c r="D237" s="206" t="s">
        <v>202</v>
      </c>
      <c r="E237" s="207" t="s">
        <v>353</v>
      </c>
      <c r="F237" s="208" t="s">
        <v>354</v>
      </c>
      <c r="G237" s="209" t="s">
        <v>126</v>
      </c>
      <c r="H237" s="210">
        <v>7.2000000000000002</v>
      </c>
      <c r="I237" s="211"/>
      <c r="J237" s="212">
        <f>ROUND(I237*H237,2)</f>
        <v>0</v>
      </c>
      <c r="K237" s="213"/>
      <c r="L237" s="214"/>
      <c r="M237" s="215" t="s">
        <v>1</v>
      </c>
      <c r="N237" s="216" t="s">
        <v>38</v>
      </c>
      <c r="O237" s="76"/>
      <c r="P237" s="178">
        <f>O237*H237</f>
        <v>0</v>
      </c>
      <c r="Q237" s="178">
        <v>0.00029999999999999997</v>
      </c>
      <c r="R237" s="178">
        <f>Q237*H237</f>
        <v>0.00216</v>
      </c>
      <c r="S237" s="178">
        <v>0</v>
      </c>
      <c r="T237" s="17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0" t="s">
        <v>284</v>
      </c>
      <c r="AT237" s="180" t="s">
        <v>202</v>
      </c>
      <c r="AU237" s="180" t="s">
        <v>83</v>
      </c>
      <c r="AY237" s="18" t="s">
        <v>121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8" t="s">
        <v>81</v>
      </c>
      <c r="BK237" s="181">
        <f>ROUND(I237*H237,2)</f>
        <v>0</v>
      </c>
      <c r="BL237" s="18" t="s">
        <v>207</v>
      </c>
      <c r="BM237" s="180" t="s">
        <v>355</v>
      </c>
    </row>
    <row r="238" s="14" customFormat="1">
      <c r="A238" s="14"/>
      <c r="B238" s="190"/>
      <c r="C238" s="14"/>
      <c r="D238" s="183" t="s">
        <v>129</v>
      </c>
      <c r="E238" s="191" t="s">
        <v>1</v>
      </c>
      <c r="F238" s="192" t="s">
        <v>356</v>
      </c>
      <c r="G238" s="14"/>
      <c r="H238" s="193">
        <v>7.2000000000000002</v>
      </c>
      <c r="I238" s="194"/>
      <c r="J238" s="14"/>
      <c r="K238" s="14"/>
      <c r="L238" s="190"/>
      <c r="M238" s="195"/>
      <c r="N238" s="196"/>
      <c r="O238" s="196"/>
      <c r="P238" s="196"/>
      <c r="Q238" s="196"/>
      <c r="R238" s="196"/>
      <c r="S238" s="196"/>
      <c r="T238" s="19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1" t="s">
        <v>129</v>
      </c>
      <c r="AU238" s="191" t="s">
        <v>83</v>
      </c>
      <c r="AV238" s="14" t="s">
        <v>83</v>
      </c>
      <c r="AW238" s="14" t="s">
        <v>30</v>
      </c>
      <c r="AX238" s="14" t="s">
        <v>81</v>
      </c>
      <c r="AY238" s="191" t="s">
        <v>121</v>
      </c>
    </row>
    <row r="239" s="2" customFormat="1" ht="24.15" customHeight="1">
      <c r="A239" s="37"/>
      <c r="B239" s="167"/>
      <c r="C239" s="168" t="s">
        <v>357</v>
      </c>
      <c r="D239" s="168" t="s">
        <v>123</v>
      </c>
      <c r="E239" s="169" t="s">
        <v>358</v>
      </c>
      <c r="F239" s="170" t="s">
        <v>359</v>
      </c>
      <c r="G239" s="171" t="s">
        <v>179</v>
      </c>
      <c r="H239" s="172">
        <v>0.002</v>
      </c>
      <c r="I239" s="173"/>
      <c r="J239" s="174">
        <f>ROUND(I239*H239,2)</f>
        <v>0</v>
      </c>
      <c r="K239" s="175"/>
      <c r="L239" s="38"/>
      <c r="M239" s="176" t="s">
        <v>1</v>
      </c>
      <c r="N239" s="177" t="s">
        <v>38</v>
      </c>
      <c r="O239" s="76"/>
      <c r="P239" s="178">
        <f>O239*H239</f>
        <v>0</v>
      </c>
      <c r="Q239" s="178">
        <v>0</v>
      </c>
      <c r="R239" s="178">
        <f>Q239*H239</f>
        <v>0</v>
      </c>
      <c r="S239" s="178">
        <v>0</v>
      </c>
      <c r="T239" s="17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0" t="s">
        <v>207</v>
      </c>
      <c r="AT239" s="180" t="s">
        <v>123</v>
      </c>
      <c r="AU239" s="180" t="s">
        <v>83</v>
      </c>
      <c r="AY239" s="18" t="s">
        <v>121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81</v>
      </c>
      <c r="BK239" s="181">
        <f>ROUND(I239*H239,2)</f>
        <v>0</v>
      </c>
      <c r="BL239" s="18" t="s">
        <v>207</v>
      </c>
      <c r="BM239" s="180" t="s">
        <v>360</v>
      </c>
    </row>
    <row r="240" s="12" customFormat="1" ht="25.92" customHeight="1">
      <c r="A240" s="12"/>
      <c r="B240" s="154"/>
      <c r="C240" s="12"/>
      <c r="D240" s="155" t="s">
        <v>72</v>
      </c>
      <c r="E240" s="156" t="s">
        <v>361</v>
      </c>
      <c r="F240" s="156" t="s">
        <v>362</v>
      </c>
      <c r="G240" s="12"/>
      <c r="H240" s="12"/>
      <c r="I240" s="157"/>
      <c r="J240" s="158">
        <f>BK240</f>
        <v>0</v>
      </c>
      <c r="K240" s="12"/>
      <c r="L240" s="154"/>
      <c r="M240" s="159"/>
      <c r="N240" s="160"/>
      <c r="O240" s="160"/>
      <c r="P240" s="161">
        <f>P241</f>
        <v>0</v>
      </c>
      <c r="Q240" s="160"/>
      <c r="R240" s="161">
        <f>R241</f>
        <v>0</v>
      </c>
      <c r="S240" s="160"/>
      <c r="T240" s="162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5" t="s">
        <v>144</v>
      </c>
      <c r="AT240" s="163" t="s">
        <v>72</v>
      </c>
      <c r="AU240" s="163" t="s">
        <v>73</v>
      </c>
      <c r="AY240" s="155" t="s">
        <v>121</v>
      </c>
      <c r="BK240" s="164">
        <f>BK241</f>
        <v>0</v>
      </c>
    </row>
    <row r="241" s="12" customFormat="1" ht="22.8" customHeight="1">
      <c r="A241" s="12"/>
      <c r="B241" s="154"/>
      <c r="C241" s="12"/>
      <c r="D241" s="155" t="s">
        <v>72</v>
      </c>
      <c r="E241" s="165" t="s">
        <v>363</v>
      </c>
      <c r="F241" s="165" t="s">
        <v>362</v>
      </c>
      <c r="G241" s="12"/>
      <c r="H241" s="12"/>
      <c r="I241" s="157"/>
      <c r="J241" s="166">
        <f>BK241</f>
        <v>0</v>
      </c>
      <c r="K241" s="12"/>
      <c r="L241" s="154"/>
      <c r="M241" s="159"/>
      <c r="N241" s="160"/>
      <c r="O241" s="160"/>
      <c r="P241" s="161">
        <f>SUM(P242:P248)</f>
        <v>0</v>
      </c>
      <c r="Q241" s="160"/>
      <c r="R241" s="161">
        <f>SUM(R242:R248)</f>
        <v>0</v>
      </c>
      <c r="S241" s="160"/>
      <c r="T241" s="162">
        <f>SUM(T242:T248)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5" t="s">
        <v>144</v>
      </c>
      <c r="AT241" s="163" t="s">
        <v>72</v>
      </c>
      <c r="AU241" s="163" t="s">
        <v>81</v>
      </c>
      <c r="AY241" s="155" t="s">
        <v>121</v>
      </c>
      <c r="BK241" s="164">
        <f>SUM(BK242:BK248)</f>
        <v>0</v>
      </c>
    </row>
    <row r="242" s="2" customFormat="1" ht="37.8" customHeight="1">
      <c r="A242" s="37"/>
      <c r="B242" s="167"/>
      <c r="C242" s="168" t="s">
        <v>364</v>
      </c>
      <c r="D242" s="168" t="s">
        <v>123</v>
      </c>
      <c r="E242" s="169" t="s">
        <v>365</v>
      </c>
      <c r="F242" s="170" t="s">
        <v>366</v>
      </c>
      <c r="G242" s="171" t="s">
        <v>367</v>
      </c>
      <c r="H242" s="172">
        <v>1</v>
      </c>
      <c r="I242" s="173"/>
      <c r="J242" s="174">
        <f>ROUND(I242*H242,2)</f>
        <v>0</v>
      </c>
      <c r="K242" s="175"/>
      <c r="L242" s="38"/>
      <c r="M242" s="176" t="s">
        <v>1</v>
      </c>
      <c r="N242" s="177" t="s">
        <v>38</v>
      </c>
      <c r="O242" s="76"/>
      <c r="P242" s="178">
        <f>O242*H242</f>
        <v>0</v>
      </c>
      <c r="Q242" s="178">
        <v>0</v>
      </c>
      <c r="R242" s="178">
        <f>Q242*H242</f>
        <v>0</v>
      </c>
      <c r="S242" s="178">
        <v>0</v>
      </c>
      <c r="T242" s="17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0" t="s">
        <v>368</v>
      </c>
      <c r="AT242" s="180" t="s">
        <v>123</v>
      </c>
      <c r="AU242" s="180" t="s">
        <v>83</v>
      </c>
      <c r="AY242" s="18" t="s">
        <v>121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81</v>
      </c>
      <c r="BK242" s="181">
        <f>ROUND(I242*H242,2)</f>
        <v>0</v>
      </c>
      <c r="BL242" s="18" t="s">
        <v>368</v>
      </c>
      <c r="BM242" s="180" t="s">
        <v>369</v>
      </c>
    </row>
    <row r="243" s="2" customFormat="1" ht="16.5" customHeight="1">
      <c r="A243" s="37"/>
      <c r="B243" s="167"/>
      <c r="C243" s="168" t="s">
        <v>370</v>
      </c>
      <c r="D243" s="168" t="s">
        <v>123</v>
      </c>
      <c r="E243" s="169" t="s">
        <v>371</v>
      </c>
      <c r="F243" s="170" t="s">
        <v>372</v>
      </c>
      <c r="G243" s="171" t="s">
        <v>367</v>
      </c>
      <c r="H243" s="172">
        <v>1</v>
      </c>
      <c r="I243" s="173"/>
      <c r="J243" s="174">
        <f>ROUND(I243*H243,2)</f>
        <v>0</v>
      </c>
      <c r="K243" s="175"/>
      <c r="L243" s="38"/>
      <c r="M243" s="176" t="s">
        <v>1</v>
      </c>
      <c r="N243" s="177" t="s">
        <v>38</v>
      </c>
      <c r="O243" s="76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368</v>
      </c>
      <c r="AT243" s="180" t="s">
        <v>123</v>
      </c>
      <c r="AU243" s="180" t="s">
        <v>83</v>
      </c>
      <c r="AY243" s="18" t="s">
        <v>121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81</v>
      </c>
      <c r="BK243" s="181">
        <f>ROUND(I243*H243,2)</f>
        <v>0</v>
      </c>
      <c r="BL243" s="18" t="s">
        <v>368</v>
      </c>
      <c r="BM243" s="180" t="s">
        <v>373</v>
      </c>
    </row>
    <row r="244" s="2" customFormat="1" ht="16.5" customHeight="1">
      <c r="A244" s="37"/>
      <c r="B244" s="167"/>
      <c r="C244" s="168" t="s">
        <v>374</v>
      </c>
      <c r="D244" s="168" t="s">
        <v>123</v>
      </c>
      <c r="E244" s="169" t="s">
        <v>375</v>
      </c>
      <c r="F244" s="170" t="s">
        <v>376</v>
      </c>
      <c r="G244" s="171" t="s">
        <v>367</v>
      </c>
      <c r="H244" s="172">
        <v>1</v>
      </c>
      <c r="I244" s="173"/>
      <c r="J244" s="174">
        <f>ROUND(I244*H244,2)</f>
        <v>0</v>
      </c>
      <c r="K244" s="175"/>
      <c r="L244" s="38"/>
      <c r="M244" s="176" t="s">
        <v>1</v>
      </c>
      <c r="N244" s="177" t="s">
        <v>38</v>
      </c>
      <c r="O244" s="76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0" t="s">
        <v>368</v>
      </c>
      <c r="AT244" s="180" t="s">
        <v>123</v>
      </c>
      <c r="AU244" s="180" t="s">
        <v>83</v>
      </c>
      <c r="AY244" s="18" t="s">
        <v>121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8" t="s">
        <v>81</v>
      </c>
      <c r="BK244" s="181">
        <f>ROUND(I244*H244,2)</f>
        <v>0</v>
      </c>
      <c r="BL244" s="18" t="s">
        <v>368</v>
      </c>
      <c r="BM244" s="180" t="s">
        <v>377</v>
      </c>
    </row>
    <row r="245" s="2" customFormat="1" ht="16.5" customHeight="1">
      <c r="A245" s="37"/>
      <c r="B245" s="167"/>
      <c r="C245" s="168" t="s">
        <v>378</v>
      </c>
      <c r="D245" s="168" t="s">
        <v>123</v>
      </c>
      <c r="E245" s="169" t="s">
        <v>379</v>
      </c>
      <c r="F245" s="170" t="s">
        <v>380</v>
      </c>
      <c r="G245" s="171" t="s">
        <v>367</v>
      </c>
      <c r="H245" s="172">
        <v>1</v>
      </c>
      <c r="I245" s="173"/>
      <c r="J245" s="174">
        <f>ROUND(I245*H245,2)</f>
        <v>0</v>
      </c>
      <c r="K245" s="175"/>
      <c r="L245" s="38"/>
      <c r="M245" s="176" t="s">
        <v>1</v>
      </c>
      <c r="N245" s="177" t="s">
        <v>38</v>
      </c>
      <c r="O245" s="76"/>
      <c r="P245" s="178">
        <f>O245*H245</f>
        <v>0</v>
      </c>
      <c r="Q245" s="178">
        <v>0</v>
      </c>
      <c r="R245" s="178">
        <f>Q245*H245</f>
        <v>0</v>
      </c>
      <c r="S245" s="178">
        <v>0</v>
      </c>
      <c r="T245" s="17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0" t="s">
        <v>368</v>
      </c>
      <c r="AT245" s="180" t="s">
        <v>123</v>
      </c>
      <c r="AU245" s="180" t="s">
        <v>83</v>
      </c>
      <c r="AY245" s="18" t="s">
        <v>121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81</v>
      </c>
      <c r="BK245" s="181">
        <f>ROUND(I245*H245,2)</f>
        <v>0</v>
      </c>
      <c r="BL245" s="18" t="s">
        <v>368</v>
      </c>
      <c r="BM245" s="180" t="s">
        <v>381</v>
      </c>
    </row>
    <row r="246" s="2" customFormat="1" ht="16.5" customHeight="1">
      <c r="A246" s="37"/>
      <c r="B246" s="167"/>
      <c r="C246" s="168" t="s">
        <v>382</v>
      </c>
      <c r="D246" s="168" t="s">
        <v>123</v>
      </c>
      <c r="E246" s="169" t="s">
        <v>383</v>
      </c>
      <c r="F246" s="170" t="s">
        <v>384</v>
      </c>
      <c r="G246" s="171" t="s">
        <v>367</v>
      </c>
      <c r="H246" s="172">
        <v>1</v>
      </c>
      <c r="I246" s="173"/>
      <c r="J246" s="174">
        <f>ROUND(I246*H246,2)</f>
        <v>0</v>
      </c>
      <c r="K246" s="175"/>
      <c r="L246" s="38"/>
      <c r="M246" s="176" t="s">
        <v>1</v>
      </c>
      <c r="N246" s="177" t="s">
        <v>38</v>
      </c>
      <c r="O246" s="76"/>
      <c r="P246" s="178">
        <f>O246*H246</f>
        <v>0</v>
      </c>
      <c r="Q246" s="178">
        <v>0</v>
      </c>
      <c r="R246" s="178">
        <f>Q246*H246</f>
        <v>0</v>
      </c>
      <c r="S246" s="178">
        <v>0</v>
      </c>
      <c r="T246" s="17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0" t="s">
        <v>368</v>
      </c>
      <c r="AT246" s="180" t="s">
        <v>123</v>
      </c>
      <c r="AU246" s="180" t="s">
        <v>83</v>
      </c>
      <c r="AY246" s="18" t="s">
        <v>121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81</v>
      </c>
      <c r="BK246" s="181">
        <f>ROUND(I246*H246,2)</f>
        <v>0</v>
      </c>
      <c r="BL246" s="18" t="s">
        <v>368</v>
      </c>
      <c r="BM246" s="180" t="s">
        <v>385</v>
      </c>
    </row>
    <row r="247" s="2" customFormat="1" ht="16.5" customHeight="1">
      <c r="A247" s="37"/>
      <c r="B247" s="167"/>
      <c r="C247" s="168" t="s">
        <v>386</v>
      </c>
      <c r="D247" s="168" t="s">
        <v>123</v>
      </c>
      <c r="E247" s="169" t="s">
        <v>387</v>
      </c>
      <c r="F247" s="170" t="s">
        <v>388</v>
      </c>
      <c r="G247" s="171" t="s">
        <v>367</v>
      </c>
      <c r="H247" s="172">
        <v>1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38</v>
      </c>
      <c r="O247" s="76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368</v>
      </c>
      <c r="AT247" s="180" t="s">
        <v>123</v>
      </c>
      <c r="AU247" s="180" t="s">
        <v>83</v>
      </c>
      <c r="AY247" s="18" t="s">
        <v>121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81</v>
      </c>
      <c r="BK247" s="181">
        <f>ROUND(I247*H247,2)</f>
        <v>0</v>
      </c>
      <c r="BL247" s="18" t="s">
        <v>368</v>
      </c>
      <c r="BM247" s="180" t="s">
        <v>389</v>
      </c>
    </row>
    <row r="248" s="2" customFormat="1" ht="16.5" customHeight="1">
      <c r="A248" s="37"/>
      <c r="B248" s="167"/>
      <c r="C248" s="168" t="s">
        <v>390</v>
      </c>
      <c r="D248" s="168" t="s">
        <v>123</v>
      </c>
      <c r="E248" s="169" t="s">
        <v>391</v>
      </c>
      <c r="F248" s="170" t="s">
        <v>392</v>
      </c>
      <c r="G248" s="171" t="s">
        <v>367</v>
      </c>
      <c r="H248" s="172">
        <v>1</v>
      </c>
      <c r="I248" s="173"/>
      <c r="J248" s="174">
        <f>ROUND(I248*H248,2)</f>
        <v>0</v>
      </c>
      <c r="K248" s="175"/>
      <c r="L248" s="38"/>
      <c r="M248" s="217" t="s">
        <v>1</v>
      </c>
      <c r="N248" s="218" t="s">
        <v>38</v>
      </c>
      <c r="O248" s="219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0" t="s">
        <v>368</v>
      </c>
      <c r="AT248" s="180" t="s">
        <v>123</v>
      </c>
      <c r="AU248" s="180" t="s">
        <v>83</v>
      </c>
      <c r="AY248" s="18" t="s">
        <v>121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81</v>
      </c>
      <c r="BK248" s="181">
        <f>ROUND(I248*H248,2)</f>
        <v>0</v>
      </c>
      <c r="BL248" s="18" t="s">
        <v>368</v>
      </c>
      <c r="BM248" s="180" t="s">
        <v>393</v>
      </c>
    </row>
    <row r="249" s="2" customFormat="1" ht="6.96" customHeight="1">
      <c r="A249" s="37"/>
      <c r="B249" s="59"/>
      <c r="C249" s="60"/>
      <c r="D249" s="60"/>
      <c r="E249" s="60"/>
      <c r="F249" s="60"/>
      <c r="G249" s="60"/>
      <c r="H249" s="60"/>
      <c r="I249" s="60"/>
      <c r="J249" s="60"/>
      <c r="K249" s="60"/>
      <c r="L249" s="38"/>
      <c r="M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</row>
  </sheetData>
  <autoFilter ref="C129:K24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2023-05-15T07:12:17Z</dcterms:created>
  <dcterms:modified xsi:type="dcterms:W3CDTF">2023-05-15T07:12:20Z</dcterms:modified>
</cp:coreProperties>
</file>