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03 - Chodník v ul. Havlíč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Chodník v ul. Havlíč...'!$C$128:$K$272</definedName>
    <definedName name="_xlnm.Print_Area" localSheetId="1">'03 - Chodník v ul. Havlíč...'!$C$4:$J$76,'03 - Chodník v ul. Havlíč...'!$C$82:$J$110,'03 - Chodník v ul. Havlíč...'!$C$116:$J$272</definedName>
    <definedName name="_xlnm.Print_Titles" localSheetId="1">'03 - Chodník v ul. Havlíč...'!$128:$128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J272"/>
  <c r="J263"/>
  <c r="BK250"/>
  <c r="J235"/>
  <c r="BK216"/>
  <c r="J195"/>
  <c r="J173"/>
  <c r="J146"/>
  <c r="BK135"/>
  <c r="BK271"/>
  <c r="BK240"/>
  <c r="BK229"/>
  <c r="BK198"/>
  <c r="J152"/>
  <c r="BK260"/>
  <c r="BK235"/>
  <c r="J226"/>
  <c r="J210"/>
  <c r="J198"/>
  <c r="BK187"/>
  <c r="J267"/>
  <c r="J260"/>
  <c r="J247"/>
  <c r="BK227"/>
  <c r="BK210"/>
  <c r="J187"/>
  <c r="BK161"/>
  <c r="J145"/>
  <c r="BK266"/>
  <c r="J236"/>
  <c r="BK206"/>
  <c r="J167"/>
  <c r="BK268"/>
  <c r="J250"/>
  <c r="BK231"/>
  <c r="J218"/>
  <c r="J200"/>
  <c r="J194"/>
  <c r="J135"/>
  <c r="BK270"/>
  <c r="BK263"/>
  <c r="BK254"/>
  <c r="J240"/>
  <c r="J227"/>
  <c r="BK218"/>
  <c r="BK200"/>
  <c r="J184"/>
  <c r="BK173"/>
  <c r="BK146"/>
  <c r="J132"/>
  <c r="BK272"/>
  <c r="J266"/>
  <c r="J252"/>
  <c r="J243"/>
  <c r="J221"/>
  <c r="J206"/>
  <c r="J175"/>
  <c r="J153"/>
  <c r="BK142"/>
  <c i="1" r="AS94"/>
  <c i="2" r="BK247"/>
  <c r="BK238"/>
  <c r="BK217"/>
  <c r="BK196"/>
  <c r="BK153"/>
  <c r="BK269"/>
  <c r="J254"/>
  <c r="J233"/>
  <c r="BK221"/>
  <c r="J203"/>
  <c r="BK195"/>
  <c r="J191"/>
  <c r="BK132"/>
  <c r="J268"/>
  <c r="J257"/>
  <c r="BK252"/>
  <c r="BK236"/>
  <c r="BK226"/>
  <c r="BK207"/>
  <c r="BK191"/>
  <c r="J178"/>
  <c r="BK167"/>
  <c r="BK145"/>
  <c r="J271"/>
  <c r="J261"/>
  <c r="BK248"/>
  <c r="J223"/>
  <c r="J207"/>
  <c r="BK180"/>
  <c r="BK152"/>
  <c r="J138"/>
  <c r="BK267"/>
  <c r="BK243"/>
  <c r="BK233"/>
  <c r="BK203"/>
  <c r="BK194"/>
  <c r="J270"/>
  <c r="BK257"/>
  <c r="J238"/>
  <c r="J229"/>
  <c r="J217"/>
  <c r="BK184"/>
  <c r="J183"/>
  <c r="J180"/>
  <c r="BK178"/>
  <c r="J142"/>
  <c r="BK138"/>
  <c r="J269"/>
  <c r="BK261"/>
  <c r="J248"/>
  <c r="J231"/>
  <c r="BK223"/>
  <c r="J216"/>
  <c r="J196"/>
  <c r="BK183"/>
  <c r="BK175"/>
  <c r="J161"/>
  <c l="1" r="P131"/>
  <c r="T179"/>
  <c r="T190"/>
  <c r="P202"/>
  <c r="R209"/>
  <c r="P225"/>
  <c r="R246"/>
  <c r="R259"/>
  <c r="R258"/>
  <c r="T131"/>
  <c r="R179"/>
  <c r="R190"/>
  <c r="R202"/>
  <c r="P209"/>
  <c r="R225"/>
  <c r="T246"/>
  <c r="BK259"/>
  <c r="J259"/>
  <c r="J107"/>
  <c r="P265"/>
  <c r="P264"/>
  <c r="BK131"/>
  <c r="BK179"/>
  <c r="J179"/>
  <c r="J99"/>
  <c r="BK190"/>
  <c r="J190"/>
  <c r="J100"/>
  <c r="T202"/>
  <c r="T209"/>
  <c r="T225"/>
  <c r="P246"/>
  <c r="P259"/>
  <c r="P258"/>
  <c r="R265"/>
  <c r="R264"/>
  <c r="R131"/>
  <c r="R130"/>
  <c r="R129"/>
  <c r="P179"/>
  <c r="P190"/>
  <c r="BK202"/>
  <c r="J202"/>
  <c r="J101"/>
  <c r="BK209"/>
  <c r="J209"/>
  <c r="J102"/>
  <c r="BK225"/>
  <c r="J225"/>
  <c r="J103"/>
  <c r="BK246"/>
  <c r="J246"/>
  <c r="J104"/>
  <c r="T259"/>
  <c r="T258"/>
  <c r="BK265"/>
  <c r="J265"/>
  <c r="J109"/>
  <c r="T265"/>
  <c r="T264"/>
  <c r="BK256"/>
  <c r="J256"/>
  <c r="J105"/>
  <c r="E85"/>
  <c r="F91"/>
  <c r="J92"/>
  <c r="J125"/>
  <c r="BE135"/>
  <c r="BE152"/>
  <c r="BE178"/>
  <c r="BE180"/>
  <c r="BE183"/>
  <c r="BE187"/>
  <c r="BE194"/>
  <c r="BE216"/>
  <c r="BE247"/>
  <c r="BE248"/>
  <c r="BE266"/>
  <c r="BE271"/>
  <c r="J89"/>
  <c r="BE145"/>
  <c r="BE146"/>
  <c r="BE153"/>
  <c r="BE173"/>
  <c r="BE206"/>
  <c r="BE221"/>
  <c r="BE227"/>
  <c r="BE233"/>
  <c r="BE238"/>
  <c r="BE240"/>
  <c r="BE243"/>
  <c r="BE263"/>
  <c r="BE132"/>
  <c r="BE138"/>
  <c r="BE142"/>
  <c r="BE161"/>
  <c r="BE167"/>
  <c r="BE175"/>
  <c r="BE200"/>
  <c r="BE207"/>
  <c r="BE210"/>
  <c r="BE218"/>
  <c r="BE223"/>
  <c r="BE226"/>
  <c r="BE229"/>
  <c r="BE235"/>
  <c r="BE250"/>
  <c r="BE252"/>
  <c r="BE257"/>
  <c r="BE260"/>
  <c r="BE261"/>
  <c r="BE268"/>
  <c r="F92"/>
  <c r="BE184"/>
  <c r="BE191"/>
  <c r="BE195"/>
  <c r="BE196"/>
  <c r="BE198"/>
  <c r="BE203"/>
  <c r="BE217"/>
  <c r="BE231"/>
  <c r="BE236"/>
  <c r="BE254"/>
  <c r="BE267"/>
  <c r="BE269"/>
  <c r="BE270"/>
  <c r="BE272"/>
  <c r="F35"/>
  <c i="1" r="BB95"/>
  <c r="BB94"/>
  <c r="W31"/>
  <c i="2" r="F36"/>
  <c i="1" r="BC95"/>
  <c r="BC94"/>
  <c r="W32"/>
  <c i="2" r="F34"/>
  <c i="1" r="BA95"/>
  <c r="BA94"/>
  <c r="AW94"/>
  <c r="AK30"/>
  <c i="2" r="F37"/>
  <c i="1" r="BD95"/>
  <c r="BD94"/>
  <c r="W33"/>
  <c i="2" r="J34"/>
  <c i="1" r="AW95"/>
  <c i="2" l="1" r="T130"/>
  <c r="T129"/>
  <c r="BK130"/>
  <c r="P130"/>
  <c r="P129"/>
  <c i="1" r="AU95"/>
  <c i="2" r="BK258"/>
  <c r="J258"/>
  <c r="J106"/>
  <c r="J131"/>
  <c r="J98"/>
  <c r="BK264"/>
  <c r="J264"/>
  <c r="J108"/>
  <c i="1" r="AU94"/>
  <c i="2" r="F33"/>
  <c i="1" r="AZ95"/>
  <c r="AZ94"/>
  <c r="W29"/>
  <c r="AY94"/>
  <c r="AX94"/>
  <c r="W30"/>
  <c i="2" r="J33"/>
  <c i="1" r="AV95"/>
  <c r="AT95"/>
  <c i="2" l="1" r="BK129"/>
  <c r="J129"/>
  <c r="J96"/>
  <c r="J130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<sst xmlns="http://schemas.openxmlformats.org/spreadsheetml/2006/main">
  <si>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</si>
  <si>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</si>
  <si>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</si>
  <si>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</si>
  <si>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{e76a4143-eb21-4bbc-8376-08bd4ebb187f}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</si>
  <si>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</si>
  <si>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</si>
  <si>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</si>
  <si>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</si>
  <si>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</si>
  <si>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</si>
  <si>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</si>
  <si>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</si>
  <si>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</si>
  <si>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Kasparek023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</si>
  <si>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</si>
  <si>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</si>
  <si>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chodníků,  Rajhrad</t>
  </si>
  <si>
    <t>KSO:</t>
  </si>
  <si>
    <t>CC-CZ:</t>
  </si>
  <si>
    <t>Místo:</t>
  </si>
  <si>
    <t xml:space="preserve"> </t>
  </si>
  <si>
    <t>Datum:</t>
  </si>
  <si>
    <t>12. 5. 2023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</si>
  <si>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</si>
  <si>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</si>
  <si>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</si>
  <si>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</si>
  <si>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</si>
  <si>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</si>
  <si>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</si>
  <si>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</si>
  <si>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</si>
  <si>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</si>
  <si>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</si>
  <si>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</si>
  <si>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</si>
  <si>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</si>
  <si>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</si>
  <si>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</si>
  <si>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</si>
  <si>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</si>
  <si>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</si>
  <si>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</si>
  <si>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</si>
  <si>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</si>
  <si>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</si>
  <si>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</si>
  <si>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</si>
  <si>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</si>
  <si>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</si>
  <si>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</si>
  <si>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</si>
  <si>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</si>
  <si>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</si>
  <si>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</si>
  <si>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</si>
  <si>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</si>
  <si>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</si>
  <si>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</si>
  <si>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</si>
  <si>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</si>
  <si>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</si>
  <si>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</si>
  <si>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</si>
  <si>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</si>
  <si>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</si>
  <si>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</si>
  <si>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</si>
  <si>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</si>
  <si>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</si>
  <si>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</si>
  <si>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</si>
  <si>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</si>
  <si>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</si>
  <si>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</si>
  <si>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</si>
  <si>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</si>
  <si>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</si>
  <si>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Chodník v ul. Havlíčkova</t>
  </si>
  <si>
    <t>STA</t>
  </si>
  <si>
    <t>1</t>
  </si>
  <si>
    <t>{d06cfd91-7e8f-480b-af9e-0485f2cd4a6f}</t>
  </si>
  <si>
    <t>2</t>
  </si>
  <si>
    <t>KRYCÍ LIST SOUPISU PRACÍ</t>
  </si>
  <si>
    <t>Objekt:</t>
  </si>
  <si>
    <t>03 - Chodník v ul. Havlíčkova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</si>
  <si>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</si>
  <si>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</si>
  <si>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</si>
  <si>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</si>
  <si>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</si>
  <si>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</si>
  <si>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</si>
  <si>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</si>
  <si>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501 - Vjezdy</t>
  </si>
  <si>
    <t xml:space="preserve">    504 - Chodníky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</si>
  <si>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</si>
  <si>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</si>
  <si>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</si>
  <si>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</si>
  <si>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</si>
  <si>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</si>
  <si>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</si>
  <si>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909 -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</si>
  <si>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</si>
  <si>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</si>
  <si>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</si>
  <si>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</si>
  <si>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</si>
  <si>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</si>
  <si>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</si>
  <si>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</si>
  <si>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</si>
  <si>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</si>
  <si>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</si>
  <si>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</si>
  <si>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</si>
  <si>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</si>
  <si>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</si>
  <si>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</si>
  <si>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</si>
  <si>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</si>
  <si>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113107143</t>
  </si>
  <si>
    <t>Odstranění podkladu živičného tl přes 100 do 150 mm ručně</t>
  </si>
  <si>
    <t>m2</t>
  </si>
  <si>
    <t>4</t>
  </si>
  <si>
    <t>-2080841708</t>
  </si>
  <si>
    <t>VV</t>
  </si>
  <si>
    <t>"vozovka"</t>
  </si>
  <si>
    <t>32</t>
  </si>
  <si>
    <t>113107182</t>
  </si>
  <si>
    <t>Odstranění podkladu živičného tl přes 50 do 100 mm strojně pl přes 50 do 200 m2</t>
  </si>
  <si>
    <t>-1868681962</t>
  </si>
  <si>
    <t>"chodník"</t>
  </si>
  <si>
    <t>148</t>
  </si>
  <si>
    <t>3</t>
  </si>
  <si>
    <t>113107222</t>
  </si>
  <si>
    <t>Odstranění podkladu z kameniva drceného tl přes 100 do 200 mm strojně pl přes 200 m2</t>
  </si>
  <si>
    <t>-149601771</t>
  </si>
  <si>
    <t>Součet</t>
  </si>
  <si>
    <t>113107323</t>
  </si>
  <si>
    <t>Odstranění podkladu z kameniva drceného tl přes 200 do 300 mm strojně pl do 50 m2</t>
  </si>
  <si>
    <t>1306552768</t>
  </si>
  <si>
    <t>"asfalt vozovka"</t>
  </si>
  <si>
    <t>5</t>
  </si>
  <si>
    <t>113202111</t>
  </si>
  <si>
    <t>Vytrhání obrub krajníků obrubníků stojatých</t>
  </si>
  <si>
    <t>m</t>
  </si>
  <si>
    <t>161972916</t>
  </si>
  <si>
    <t>6</t>
  </si>
  <si>
    <t>132251101</t>
  </si>
  <si>
    <t>Hloubení rýh nezapažených š do 800 mm v hornině třídy těžitelnosti I skupiny 3 objem do 20 m3 strojně</t>
  </si>
  <si>
    <t>m3</t>
  </si>
  <si>
    <t>-304520958</t>
  </si>
  <si>
    <t>"pro chráničky"</t>
  </si>
  <si>
    <t>"pro obrubníky"</t>
  </si>
  <si>
    <t>16</t>
  </si>
  <si>
    <t>7</t>
  </si>
  <si>
    <t>13971-001</t>
  </si>
  <si>
    <t>Ručně kopané sondy hl.1,2m vč.zpětného zásypu</t>
  </si>
  <si>
    <t>kus</t>
  </si>
  <si>
    <t>484655398</t>
  </si>
  <si>
    <t>8</t>
  </si>
  <si>
    <t>162351103</t>
  </si>
  <si>
    <t>Vodorovné přemístění přes 50 do 500 m výkopku/sypaniny z horniny třídy těžitelnosti I skupiny 1 až 3</t>
  </si>
  <si>
    <t>-697961731</t>
  </si>
  <si>
    <t>"na meziskládku"</t>
  </si>
  <si>
    <t>0,76+16</t>
  </si>
  <si>
    <t>"pro zásypy"</t>
  </si>
  <si>
    <t>0,76</t>
  </si>
  <si>
    <t>"pro zemní krajnici"</t>
  </si>
  <si>
    <t>9</t>
  </si>
  <si>
    <t>162751117</t>
  </si>
  <si>
    <t>Vodorovné přemístění přes 9 000 do 10000 m výkopku/sypaniny z horniny třídy těžitelnosti I skupiny 1 až 3</t>
  </si>
  <si>
    <t>-59585544</t>
  </si>
  <si>
    <t>"výkopek"</t>
  </si>
  <si>
    <t>4+16</t>
  </si>
  <si>
    <t>"ponecháno pro zásypy"</t>
  </si>
  <si>
    <t>-0,76-16</t>
  </si>
  <si>
    <t>10</t>
  </si>
  <si>
    <t>167151101</t>
  </si>
  <si>
    <t>Nakládání výkopku z hornin třídy těžitelnosti I skupiny 1 až 3 do 100 m3</t>
  </si>
  <si>
    <t>1709208092</t>
  </si>
  <si>
    <t>11</t>
  </si>
  <si>
    <t>171201231</t>
  </si>
  <si>
    <t>Poplatek za uložení zeminy a kamení na recyklační skládce (skládkovné) kód odpadu 17 05 04</t>
  </si>
  <si>
    <t>t</t>
  </si>
  <si>
    <t>685279246</t>
  </si>
  <si>
    <t>3,24*1,8</t>
  </si>
  <si>
    <t>12</t>
  </si>
  <si>
    <t>174151101</t>
  </si>
  <si>
    <t>Zásyp jam, šachet rýh nebo kolem objektů sypaninou se zhutněním</t>
  </si>
  <si>
    <t>-1908463629</t>
  </si>
  <si>
    <t>"chráničky"</t>
  </si>
  <si>
    <t>4-0,45*0,45*16</t>
  </si>
  <si>
    <t>13</t>
  </si>
  <si>
    <t>181951112</t>
  </si>
  <si>
    <t>Úprava pláně v hornině třídy těžitelnosti I skupiny 1 až 3 se zhutněním strojně</t>
  </si>
  <si>
    <t>1406840649</t>
  </si>
  <si>
    <t>Komunikace pozemní</t>
  </si>
  <si>
    <t>14</t>
  </si>
  <si>
    <t>564861011</t>
  </si>
  <si>
    <t>Podklad ze štěrkodrtě ŠD plochy do 100 m2 tl 200 mm</t>
  </si>
  <si>
    <t>283475324</t>
  </si>
  <si>
    <t>"pod přídklažbou a obrubníkem"</t>
  </si>
  <si>
    <t>40</t>
  </si>
  <si>
    <t>569903311</t>
  </si>
  <si>
    <t>Zřízení zemních krajnic se zhutněním</t>
  </si>
  <si>
    <t>99369336</t>
  </si>
  <si>
    <t>596212210</t>
  </si>
  <si>
    <t>Kladení zámkové dlažby pozemních komunikací ručně tl 80 mm skupiny A pl do 50 m2</t>
  </si>
  <si>
    <t>-1854701170</t>
  </si>
  <si>
    <t>"přídlažba - trojřádek"</t>
  </si>
  <si>
    <t>80*0,5</t>
  </si>
  <si>
    <t>17</t>
  </si>
  <si>
    <t>M</t>
  </si>
  <si>
    <t>59245020</t>
  </si>
  <si>
    <t>dlažba tvar obdélník betonová 200x100x80mm přírodní</t>
  </si>
  <si>
    <t>-710286345</t>
  </si>
  <si>
    <t>40*1,03</t>
  </si>
  <si>
    <t>501</t>
  </si>
  <si>
    <t>Vjezdy</t>
  </si>
  <si>
    <t>18</t>
  </si>
  <si>
    <t>564851111</t>
  </si>
  <si>
    <t>Podklad ze štěrkodrtě ŠD plochy přes 100 m2 tl 150 mm</t>
  </si>
  <si>
    <t>467363788</t>
  </si>
  <si>
    <t>"frakce 0/32"</t>
  </si>
  <si>
    <t>26</t>
  </si>
  <si>
    <t>19</t>
  </si>
  <si>
    <t>567122114</t>
  </si>
  <si>
    <t>Podklad ze směsi stmelené cementem SC C 8/10 (KSC I) tl 150 mm</t>
  </si>
  <si>
    <t>616189694</t>
  </si>
  <si>
    <t>20</t>
  </si>
  <si>
    <t>596212213</t>
  </si>
  <si>
    <t>Kladení zámkové dlažby pozemních komunikací ručně tl 80 mm skupiny A pl přes 300 m2</t>
  </si>
  <si>
    <t>499858764</t>
  </si>
  <si>
    <t>59245203</t>
  </si>
  <si>
    <t>dlažba zámková tl. 80mm červená</t>
  </si>
  <si>
    <t>-1687370359</t>
  </si>
  <si>
    <t>1*1,03</t>
  </si>
  <si>
    <t>22</t>
  </si>
  <si>
    <t>59245213</t>
  </si>
  <si>
    <t>dlažba zámková tl. 80mm přírodní</t>
  </si>
  <si>
    <t>171532363</t>
  </si>
  <si>
    <t>19*1,03</t>
  </si>
  <si>
    <t>23</t>
  </si>
  <si>
    <t>59245224</t>
  </si>
  <si>
    <t>dlažba zámková reliefní tl. 80mm červená</t>
  </si>
  <si>
    <t>-690453478</t>
  </si>
  <si>
    <t>6*1,03</t>
  </si>
  <si>
    <t>504</t>
  </si>
  <si>
    <t>Chodníky</t>
  </si>
  <si>
    <t>24</t>
  </si>
  <si>
    <t>314810056</t>
  </si>
  <si>
    <t>139</t>
  </si>
  <si>
    <t>25</t>
  </si>
  <si>
    <t>596211113</t>
  </si>
  <si>
    <t>Kladení zámkové dlažby komunikací pro pěší ručně tl 60 mm skupiny A pl přes 300 m2</t>
  </si>
  <si>
    <t>1986095142</t>
  </si>
  <si>
    <t>59245015</t>
  </si>
  <si>
    <t>dlažba zámková tl. 60mm přírodní</t>
  </si>
  <si>
    <t>1727785408</t>
  </si>
  <si>
    <t>139*1,03</t>
  </si>
  <si>
    <t>Trubní vedení</t>
  </si>
  <si>
    <t>27</t>
  </si>
  <si>
    <t>899623171</t>
  </si>
  <si>
    <t>Obetonování potrubí nebo zdiva stok betonem prostým tř. C 25/30 v otevřeném výkopu</t>
  </si>
  <si>
    <t>-41123269</t>
  </si>
  <si>
    <t>"rezervní chránička"</t>
  </si>
  <si>
    <t>(0,4*0,4-0,055*0,055*3,14)*16</t>
  </si>
  <si>
    <t>"žlab TK-2"</t>
  </si>
  <si>
    <t>16*(0,4*0,25-0,23*0,19)</t>
  </si>
  <si>
    <t>28</t>
  </si>
  <si>
    <t>89999-1021</t>
  </si>
  <si>
    <t>M+D plastová chránička podélně půlená AROT DN110</t>
  </si>
  <si>
    <t>4870246</t>
  </si>
  <si>
    <t>29</t>
  </si>
  <si>
    <t>89999-1032</t>
  </si>
  <si>
    <t>M+D rezervní chránička plastová DN110</t>
  </si>
  <si>
    <t>1268686230</t>
  </si>
  <si>
    <t>30</t>
  </si>
  <si>
    <t>935112111</t>
  </si>
  <si>
    <t>Osazení příkopového žlabu do betonu tl 100 mm z betonových tvárnic š 500 mm</t>
  </si>
  <si>
    <t>244813518</t>
  </si>
  <si>
    <t>31</t>
  </si>
  <si>
    <t>59200-001</t>
  </si>
  <si>
    <t xml:space="preserve">Chránička, betonový žlab BG-TK2  100x23x19,5cm</t>
  </si>
  <si>
    <t>-2049220178</t>
  </si>
  <si>
    <t>16*1,01</t>
  </si>
  <si>
    <t>59200-002</t>
  </si>
  <si>
    <t xml:space="preserve">Poklop žlabu BG-TK2  50x24x4 cm</t>
  </si>
  <si>
    <t>726336475</t>
  </si>
  <si>
    <t>16*1,01*2</t>
  </si>
  <si>
    <t>Ostatní konstrukce a práce, bourání</t>
  </si>
  <si>
    <t>33</t>
  </si>
  <si>
    <t>916131113</t>
  </si>
  <si>
    <t>Osazení silničního obrubníku betonového ležatého s boční opěrou do lože z betonu prostého</t>
  </si>
  <si>
    <t>1040000354</t>
  </si>
  <si>
    <t>34</t>
  </si>
  <si>
    <t>59217029</t>
  </si>
  <si>
    <t>obrubník betonový silniční nájezdový 1000x150x150mm</t>
  </si>
  <si>
    <t>-370684311</t>
  </si>
  <si>
    <t>12*1,02</t>
  </si>
  <si>
    <t>35</t>
  </si>
  <si>
    <t>916131213</t>
  </si>
  <si>
    <t>Osazení silničního obrubníku betonového stojatého s boční opěrou do lože z betonu prostého</t>
  </si>
  <si>
    <t>62381884</t>
  </si>
  <si>
    <t>72+2+2</t>
  </si>
  <si>
    <t>36</t>
  </si>
  <si>
    <t>59217030</t>
  </si>
  <si>
    <t>obrubník betonový silniční přechodový 1000x150x150-250mm</t>
  </si>
  <si>
    <t>-1427081272</t>
  </si>
  <si>
    <t>(2+2)*1,02</t>
  </si>
  <si>
    <t>37</t>
  </si>
  <si>
    <t>59217031</t>
  </si>
  <si>
    <t>obrubník betonový silniční 1000x150x250mm</t>
  </si>
  <si>
    <t>1618479173</t>
  </si>
  <si>
    <t>72*1,02</t>
  </si>
  <si>
    <t>38</t>
  </si>
  <si>
    <t>916231213</t>
  </si>
  <si>
    <t>Osazení chodníkového obrubníku betonového stojatého s boční opěrou do lože z betonu prostého</t>
  </si>
  <si>
    <t>2069538444</t>
  </si>
  <si>
    <t>39</t>
  </si>
  <si>
    <t>59217017</t>
  </si>
  <si>
    <t>obrubník betonový chodníkový 1000x100x250mm</t>
  </si>
  <si>
    <t>884799552</t>
  </si>
  <si>
    <t>8*1,02</t>
  </si>
  <si>
    <t>916991121</t>
  </si>
  <si>
    <t>Lože pod obrubníky, krajníky nebo obruby z dlažebních kostek z betonu prostého</t>
  </si>
  <si>
    <t>-392921342</t>
  </si>
  <si>
    <t>12*0,4*0,2+(8+72+2+2)*0,3*0,2</t>
  </si>
  <si>
    <t>41</t>
  </si>
  <si>
    <t>919124121</t>
  </si>
  <si>
    <t>Dilatační spáry vkládané v cementobetonovém krytu s vyplněním spár asfaltovou zálivkou</t>
  </si>
  <si>
    <t>-155851262</t>
  </si>
  <si>
    <t>"zalití zařezané styčné plochy"</t>
  </si>
  <si>
    <t>80</t>
  </si>
  <si>
    <t>42</t>
  </si>
  <si>
    <t>919735113</t>
  </si>
  <si>
    <t>Řezání stávajícího živičného krytu hl přes 100 do 150 mm</t>
  </si>
  <si>
    <t>1348209115</t>
  </si>
  <si>
    <t>"zařezání styčné plochy"</t>
  </si>
  <si>
    <t>997</t>
  </si>
  <si>
    <t>Přesun sutě</t>
  </si>
  <si>
    <t>43</t>
  </si>
  <si>
    <t>997221571</t>
  </si>
  <si>
    <t>Vodorovná doprava vybouraných hmot do 1 km</t>
  </si>
  <si>
    <t>-1275886465</t>
  </si>
  <si>
    <t>44</t>
  </si>
  <si>
    <t>997221579</t>
  </si>
  <si>
    <t>Příplatek ZKD 1 km u vodorovné dopravy vybouraných hmot</t>
  </si>
  <si>
    <t>-1857977424</t>
  </si>
  <si>
    <t>116,072*9 'Přepočtené koeficientem množství</t>
  </si>
  <si>
    <t>45</t>
  </si>
  <si>
    <t>997221861</t>
  </si>
  <si>
    <t>Poplatek za uložení stavebního odpadu na recyklační skládce (skládkovné) z prostého betonu pod kódem 17 01 01</t>
  </si>
  <si>
    <t>-2112778519</t>
  </si>
  <si>
    <t>116,072-57-42,672</t>
  </si>
  <si>
    <t>46</t>
  </si>
  <si>
    <t>997221873</t>
  </si>
  <si>
    <t>Poplatek za uložení stavebního odpadu na recyklační skládce (skládkovné) zeminy a kamení zatříděného do Katalogu odpadů pod kódem 17 05 04</t>
  </si>
  <si>
    <t>-1203284791</t>
  </si>
  <si>
    <t>32*0,44+148*0,29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</si>
  <si>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</si>
  <si>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</si>
  <si>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</si>
  <si>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284894666</t>
  </si>
  <si>
    <t>148*0,22+32*0,316</t>
  </si>
  <si>
    <t>998</t>
  </si>
  <si>
    <t>Přesun hmot</t>
  </si>
  <si>
    <t>48</t>
  </si>
  <si>
    <t>998223011</t>
  </si>
  <si>
    <t>Přesun hmot pro pozemní komunikace s krytem dlážděným</t>
  </si>
  <si>
    <t>-274360865</t>
  </si>
  <si>
    <t>PSV</t>
  </si>
  <si>
    <t>Práce a dodávky PSV</t>
  </si>
  <si>
    <t>711</t>
  </si>
  <si>
    <t>Izolace proti vodě, vlhkosti a plynům</t>
  </si>
  <si>
    <t>49</t>
  </si>
  <si>
    <t>711161273</t>
  </si>
  <si>
    <t>Provedení izolace proti zemní vlhkosti svislé z nopové fólie</t>
  </si>
  <si>
    <t>-687630761</t>
  </si>
  <si>
    <t>50</t>
  </si>
  <si>
    <t>28323005</t>
  </si>
  <si>
    <t>fólie profilovaná (nopová) drenážní HDPE s výškou nopů 8mm</t>
  </si>
  <si>
    <t>-29705114</t>
  </si>
  <si>
    <t>27*1,2</t>
  </si>
  <si>
    <t>51</t>
  </si>
  <si>
    <t>998711101</t>
  </si>
  <si>
    <t>Přesun hmot tonážní pro izolace proti vodě, vlhkosti a plynům v objektech v do 6 m</t>
  </si>
  <si>
    <t>1910446336</t>
  </si>
  <si>
    <t>VRN</t>
  </si>
  <si>
    <t>Vedlejší rozpočtové náklady</t>
  </si>
  <si>
    <t>909</t>
  </si>
  <si>
    <t>52</t>
  </si>
  <si>
    <t>990-001</t>
  </si>
  <si>
    <t>Dočasné dopravní značení na státní komunikaci vč.vypracování návrhu, odsouhlasení dopravním inspektorátem a zrušení</t>
  </si>
  <si>
    <t>Kč</t>
  </si>
  <si>
    <t>1024</t>
  </si>
  <si>
    <t>2140308881</t>
  </si>
  <si>
    <t>53</t>
  </si>
  <si>
    <t>990-002</t>
  </si>
  <si>
    <t>Geodetické vytýčení stavby (případně pozemků)</t>
  </si>
  <si>
    <t>-2016976193</t>
  </si>
  <si>
    <t>54</t>
  </si>
  <si>
    <t>990-003</t>
  </si>
  <si>
    <t>Geodetické zaměření skutečného provedení stavby</t>
  </si>
  <si>
    <t>1425980781</t>
  </si>
  <si>
    <t>55</t>
  </si>
  <si>
    <t>990-004</t>
  </si>
  <si>
    <t>Vytýčení stávajících inženýrských sítí</t>
  </si>
  <si>
    <t>-28922077</t>
  </si>
  <si>
    <t>56</t>
  </si>
  <si>
    <t>990-005</t>
  </si>
  <si>
    <t>Geotechnické posouzení únosnosti podloží</t>
  </si>
  <si>
    <t>-1363562240</t>
  </si>
  <si>
    <t>57</t>
  </si>
  <si>
    <t>990-101</t>
  </si>
  <si>
    <t>Zařízení staveniště</t>
  </si>
  <si>
    <t>-479882287</t>
  </si>
  <si>
    <t>58</t>
  </si>
  <si>
    <t>990-102</t>
  </si>
  <si>
    <t>Provozní vlivy</t>
  </si>
  <si>
    <t>494766293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</si>
</sst>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Kasparek023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Stavební úpravy chodníků,  Rajhrad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12. 5. 2023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'03 - Chodník v ul. Havlíč...'!J30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'03 - Chodník v ul. Havlíč...'!P129</f>
        <v>0</v>
      </c>
      <c r="AV95" s="111">
        <f>'03 - Chodník v ul. Havlíč...'!J33</f>
        <v>0</v>
      </c>
      <c r="AW95" s="111">
        <f>'03 - Chodník v ul. Havlíč...'!J34</f>
        <v>0</v>
      </c>
      <c r="AX95" s="111">
        <f>'03 - Chodník v ul. Havlíč...'!J35</f>
        <v>0</v>
      </c>
      <c r="AY95" s="111">
        <f>'03 - Chodník v ul. Havlíč...'!J36</f>
        <v>0</v>
      </c>
      <c r="AZ95" s="111">
        <f>'03 - Chodník v ul. Havlíč...'!F33</f>
        <v>0</v>
      </c>
      <c r="BA95" s="111">
        <f>'03 - Chodník v ul. Havlíč...'!F34</f>
        <v>0</v>
      </c>
      <c r="BB95" s="111">
        <f>'03 - Chodník v ul. Havlíč...'!F35</f>
        <v>0</v>
      </c>
      <c r="BC95" s="111">
        <f>'03 - Chodník v ul. Havlíč...'!F36</f>
        <v>0</v>
      </c>
      <c r="BD95" s="113">
        <f>'03 - Chodník v ul. Havlíč...'!F37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Chodník v ul. Havlí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 xml:space="preserve">Stavební úpravy chodníků, 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12. 5. 2023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33</v>
      </c>
      <c r="E30" s="37"/>
      <c r="F30" s="37"/>
      <c r="G30" s="37"/>
      <c r="H30" s="37"/>
      <c r="I30" s="37"/>
      <c r="J30" s="95">
        <f>ROUND(J129,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37</v>
      </c>
      <c r="E33" s="31" t="s">
        <v>38</v>
      </c>
      <c r="F33" s="122">
        <f>ROUND((SUM(BE129:BE272)),  2)</f>
        <v>0</v>
      </c>
      <c r="G33" s="37"/>
      <c r="H33" s="37"/>
      <c r="I33" s="123">
        <v>0.20999999999999999</v>
      </c>
      <c r="J33" s="122">
        <f>ROUND(((SUM(BE129:BE272))*I33),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2">
        <f>ROUND((SUM(BF129:BF272)),  2)</f>
        <v>0</v>
      </c>
      <c r="G34" s="37"/>
      <c r="H34" s="37"/>
      <c r="I34" s="123">
        <v>0.14999999999999999</v>
      </c>
      <c r="J34" s="122">
        <f>ROUND(((SUM(BF129:BF272))*I34),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2">
        <f>ROUND((SUM(BG129:BG272)),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2">
        <f>ROUND((SUM(BH129:BH272)),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2">
        <f>ROUND((SUM(BI129:BI272)),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43</v>
      </c>
      <c r="E39" s="80"/>
      <c r="F39" s="80"/>
      <c r="G39" s="126" t="s">
        <v>44</v>
      </c>
      <c r="H39" s="127" t="s">
        <v>45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0" t="s">
        <v>49</v>
      </c>
      <c r="G61" s="57" t="s">
        <v>48</v>
      </c>
      <c r="H61" s="40"/>
      <c r="I61" s="40"/>
      <c r="J61" s="13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0" t="s">
        <v>49</v>
      </c>
      <c r="G76" s="57" t="s">
        <v>48</v>
      </c>
      <c r="H76" s="40"/>
      <c r="I76" s="40"/>
      <c r="J76" s="13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 xml:space="preserve">Stavební úpravy chodníků, 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03 - Chodník v ul. Havlíčkova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12. 5. 2023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88</v>
      </c>
      <c r="D94" s="124"/>
      <c r="E94" s="124"/>
      <c r="F94" s="124"/>
      <c r="G94" s="124"/>
      <c r="H94" s="124"/>
      <c r="I94" s="124"/>
      <c r="J94" s="133" t="s">
        <v>89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90</v>
      </c>
      <c r="D96" s="37"/>
      <c r="E96" s="37"/>
      <c r="F96" s="37"/>
      <c r="G96" s="37"/>
      <c r="H96" s="37"/>
      <c r="I96" s="37"/>
      <c r="J96" s="95">
        <f>J129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35"/>
      <c r="C97" s="9"/>
      <c r="D97" s="136" t="s">
        <v>92</v>
      </c>
      <c r="E97" s="137"/>
      <c r="F97" s="137"/>
      <c r="G97" s="137"/>
      <c r="H97" s="137"/>
      <c r="I97" s="137"/>
      <c r="J97" s="138">
        <f>J130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93</v>
      </c>
      <c r="E98" s="141"/>
      <c r="F98" s="141"/>
      <c r="G98" s="141"/>
      <c r="H98" s="141"/>
      <c r="I98" s="141"/>
      <c r="J98" s="142">
        <f>J131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94</v>
      </c>
      <c r="E99" s="141"/>
      <c r="F99" s="141"/>
      <c r="G99" s="141"/>
      <c r="H99" s="141"/>
      <c r="I99" s="141"/>
      <c r="J99" s="142">
        <f>J179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95</v>
      </c>
      <c r="E100" s="141"/>
      <c r="F100" s="141"/>
      <c r="G100" s="141"/>
      <c r="H100" s="141"/>
      <c r="I100" s="141"/>
      <c r="J100" s="142">
        <f>J190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96</v>
      </c>
      <c r="E101" s="141"/>
      <c r="F101" s="141"/>
      <c r="G101" s="141"/>
      <c r="H101" s="141"/>
      <c r="I101" s="141"/>
      <c r="J101" s="142">
        <f>J202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97</v>
      </c>
      <c r="E102" s="141"/>
      <c r="F102" s="141"/>
      <c r="G102" s="141"/>
      <c r="H102" s="141"/>
      <c r="I102" s="141"/>
      <c r="J102" s="142">
        <f>J209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98</v>
      </c>
      <c r="E103" s="141"/>
      <c r="F103" s="141"/>
      <c r="G103" s="141"/>
      <c r="H103" s="141"/>
      <c r="I103" s="141"/>
      <c r="J103" s="142">
        <f>J225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99</v>
      </c>
      <c r="E104" s="141"/>
      <c r="F104" s="141"/>
      <c r="G104" s="141"/>
      <c r="H104" s="141"/>
      <c r="I104" s="141"/>
      <c r="J104" s="142">
        <f>J246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100</v>
      </c>
      <c r="E105" s="141"/>
      <c r="F105" s="141"/>
      <c r="G105" s="141"/>
      <c r="H105" s="141"/>
      <c r="I105" s="141"/>
      <c r="J105" s="142">
        <f>J256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5"/>
      <c r="C106" s="9"/>
      <c r="D106" s="136" t="s">
        <v>101</v>
      </c>
      <c r="E106" s="137"/>
      <c r="F106" s="137"/>
      <c r="G106" s="137"/>
      <c r="H106" s="137"/>
      <c r="I106" s="137"/>
      <c r="J106" s="138">
        <f>J258</f>
        <v>0</v>
      </c>
      <c r="K106" s="9"/>
      <c r="L106" s="13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9"/>
      <c r="C107" s="10"/>
      <c r="D107" s="140" t="s">
        <v>102</v>
      </c>
      <c r="E107" s="141"/>
      <c r="F107" s="141"/>
      <c r="G107" s="141"/>
      <c r="H107" s="141"/>
      <c r="I107" s="141"/>
      <c r="J107" s="142">
        <f>J259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5"/>
      <c r="C108" s="9"/>
      <c r="D108" s="136" t="s">
        <v>103</v>
      </c>
      <c r="E108" s="137"/>
      <c r="F108" s="137"/>
      <c r="G108" s="137"/>
      <c r="H108" s="137"/>
      <c r="I108" s="137"/>
      <c r="J108" s="138">
        <f>J264</f>
        <v>0</v>
      </c>
      <c r="K108" s="9"/>
      <c r="L108" s="13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39"/>
      <c r="C109" s="10"/>
      <c r="D109" s="140" t="s">
        <v>104</v>
      </c>
      <c r="E109" s="141"/>
      <c r="F109" s="141"/>
      <c r="G109" s="141"/>
      <c r="H109" s="141"/>
      <c r="I109" s="141"/>
      <c r="J109" s="142">
        <f>J265</f>
        <v>0</v>
      </c>
      <c r="K109" s="10"/>
      <c r="L109" s="13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105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116" t="str">
        <f>E7</f>
        <v xml:space="preserve">Stavební úpravy chodníků,  Rajhrad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85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E9</f>
        <v>03 - Chodník v ul. Havlíčkova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F12</f>
        <v xml:space="preserve"> </v>
      </c>
      <c r="G123" s="37"/>
      <c r="H123" s="37"/>
      <c r="I123" s="31" t="s">
        <v>22</v>
      </c>
      <c r="J123" s="68" t="str">
        <f>IF(J12="","",J12)</f>
        <v>12. 5. 2023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E15</f>
        <v xml:space="preserve"> </v>
      </c>
      <c r="G125" s="37"/>
      <c r="H125" s="37"/>
      <c r="I125" s="31" t="s">
        <v>29</v>
      </c>
      <c r="J125" s="35" t="str">
        <f>E21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7"/>
      <c r="E126" s="37"/>
      <c r="F126" s="26" t="str">
        <f>IF(E18="","",E18)</f>
        <v>Vyplň údaj</v>
      </c>
      <c r="G126" s="37"/>
      <c r="H126" s="37"/>
      <c r="I126" s="31" t="s">
        <v>31</v>
      </c>
      <c r="J126" s="35" t="str">
        <f>E24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3"/>
      <c r="B128" s="144"/>
      <c r="C128" s="145" t="s">
        <v>106</v>
      </c>
      <c r="D128" s="146" t="s">
        <v>58</v>
      </c>
      <c r="E128" s="146" t="s">
        <v>54</v>
      </c>
      <c r="F128" s="146" t="s">
        <v>55</v>
      </c>
      <c r="G128" s="146" t="s">
        <v>107</v>
      </c>
      <c r="H128" s="146" t="s">
        <v>108</v>
      </c>
      <c r="I128" s="146" t="s">
        <v>109</v>
      </c>
      <c r="J128" s="147" t="s">
        <v>89</v>
      </c>
      <c r="K128" s="148" t="s">
        <v>110</v>
      </c>
      <c r="L128" s="149"/>
      <c r="M128" s="85" t="s">
        <v>1</v>
      </c>
      <c r="N128" s="86" t="s">
        <v>37</v>
      </c>
      <c r="O128" s="86" t="s">
        <v>111</v>
      </c>
      <c r="P128" s="86" t="s">
        <v>112</v>
      </c>
      <c r="Q128" s="86" t="s">
        <v>113</v>
      </c>
      <c r="R128" s="86" t="s">
        <v>114</v>
      </c>
      <c r="S128" s="86" t="s">
        <v>115</v>
      </c>
      <c r="T128" s="87" t="s">
        <v>116</v>
      </c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="2" customFormat="1" ht="22.8" customHeight="1">
      <c r="A129" s="37"/>
      <c r="B129" s="38"/>
      <c r="C129" s="92" t="s">
        <v>117</v>
      </c>
      <c r="D129" s="37"/>
      <c r="E129" s="37"/>
      <c r="F129" s="37"/>
      <c r="G129" s="37"/>
      <c r="H129" s="37"/>
      <c r="I129" s="37"/>
      <c r="J129" s="150">
        <f>BK129</f>
        <v>0</v>
      </c>
      <c r="K129" s="37"/>
      <c r="L129" s="38"/>
      <c r="M129" s="88"/>
      <c r="N129" s="72"/>
      <c r="O129" s="89"/>
      <c r="P129" s="151">
        <f>P130+P258+P264</f>
        <v>0</v>
      </c>
      <c r="Q129" s="89"/>
      <c r="R129" s="151">
        <f>R130+R258+R264</f>
        <v>162.98406262999995</v>
      </c>
      <c r="S129" s="89"/>
      <c r="T129" s="152">
        <f>T130+T258+T264</f>
        <v>116.07199999999999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72</v>
      </c>
      <c r="AU129" s="18" t="s">
        <v>91</v>
      </c>
      <c r="BK129" s="153">
        <f>BK130+BK258+BK264</f>
        <v>0</v>
      </c>
    </row>
    <row r="130" s="12" customFormat="1" ht="25.92" customHeight="1">
      <c r="A130" s="12"/>
      <c r="B130" s="154"/>
      <c r="C130" s="12"/>
      <c r="D130" s="155" t="s">
        <v>72</v>
      </c>
      <c r="E130" s="156" t="s">
        <v>118</v>
      </c>
      <c r="F130" s="156" t="s">
        <v>119</v>
      </c>
      <c r="G130" s="12"/>
      <c r="H130" s="12"/>
      <c r="I130" s="157"/>
      <c r="J130" s="158">
        <f>BK130</f>
        <v>0</v>
      </c>
      <c r="K130" s="12"/>
      <c r="L130" s="154"/>
      <c r="M130" s="159"/>
      <c r="N130" s="160"/>
      <c r="O130" s="160"/>
      <c r="P130" s="161">
        <f>P131+P179+P190+P202+P209+P225+P246+P256</f>
        <v>0</v>
      </c>
      <c r="Q130" s="160"/>
      <c r="R130" s="161">
        <f>R131+R179+R190+R202+R209+R225+R246+R256</f>
        <v>162.97326262999997</v>
      </c>
      <c r="S130" s="160"/>
      <c r="T130" s="162">
        <f>T131+T179+T190+T202+T209+T225+T246+T256</f>
        <v>116.07199999999999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5" t="s">
        <v>81</v>
      </c>
      <c r="AT130" s="163" t="s">
        <v>72</v>
      </c>
      <c r="AU130" s="163" t="s">
        <v>73</v>
      </c>
      <c r="AY130" s="155" t="s">
        <v>120</v>
      </c>
      <c r="BK130" s="164">
        <f>BK131+BK179+BK190+BK202+BK209+BK225+BK246+BK256</f>
        <v>0</v>
      </c>
    </row>
    <row r="131" s="12" customFormat="1" ht="22.8" customHeight="1">
      <c r="A131" s="12"/>
      <c r="B131" s="154"/>
      <c r="C131" s="12"/>
      <c r="D131" s="155" t="s">
        <v>72</v>
      </c>
      <c r="E131" s="165" t="s">
        <v>81</v>
      </c>
      <c r="F131" s="165" t="s">
        <v>121</v>
      </c>
      <c r="G131" s="12"/>
      <c r="H131" s="12"/>
      <c r="I131" s="157"/>
      <c r="J131" s="166">
        <f>BK131</f>
        <v>0</v>
      </c>
      <c r="K131" s="12"/>
      <c r="L131" s="154"/>
      <c r="M131" s="159"/>
      <c r="N131" s="160"/>
      <c r="O131" s="160"/>
      <c r="P131" s="161">
        <f>SUM(P132:P178)</f>
        <v>0</v>
      </c>
      <c r="Q131" s="160"/>
      <c r="R131" s="161">
        <f>SUM(R132:R178)</f>
        <v>0</v>
      </c>
      <c r="S131" s="160"/>
      <c r="T131" s="162">
        <f>SUM(T132:T178)</f>
        <v>116.07199999999999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5" t="s">
        <v>81</v>
      </c>
      <c r="AT131" s="163" t="s">
        <v>72</v>
      </c>
      <c r="AU131" s="163" t="s">
        <v>81</v>
      </c>
      <c r="AY131" s="155" t="s">
        <v>120</v>
      </c>
      <c r="BK131" s="164">
        <f>SUM(BK132:BK178)</f>
        <v>0</v>
      </c>
    </row>
    <row r="132" s="2" customFormat="1" ht="24.15" customHeight="1">
      <c r="A132" s="37"/>
      <c r="B132" s="167"/>
      <c r="C132" s="168" t="s">
        <v>81</v>
      </c>
      <c r="D132" s="168" t="s">
        <v>122</v>
      </c>
      <c r="E132" s="169" t="s">
        <v>123</v>
      </c>
      <c r="F132" s="170" t="s">
        <v>124</v>
      </c>
      <c r="G132" s="171" t="s">
        <v>125</v>
      </c>
      <c r="H132" s="172">
        <v>32</v>
      </c>
      <c r="I132" s="173"/>
      <c r="J132" s="174">
        <f>ROUND(I132*H132,2)</f>
        <v>0</v>
      </c>
      <c r="K132" s="175"/>
      <c r="L132" s="38"/>
      <c r="M132" s="176" t="s">
        <v>1</v>
      </c>
      <c r="N132" s="177" t="s">
        <v>38</v>
      </c>
      <c r="O132" s="76"/>
      <c r="P132" s="178">
        <f>O132*H132</f>
        <v>0</v>
      </c>
      <c r="Q132" s="178">
        <v>0</v>
      </c>
      <c r="R132" s="178">
        <f>Q132*H132</f>
        <v>0</v>
      </c>
      <c r="S132" s="178">
        <v>0.316</v>
      </c>
      <c r="T132" s="179">
        <f>S132*H132</f>
        <v>10.112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0" t="s">
        <v>126</v>
      </c>
      <c r="AT132" s="180" t="s">
        <v>122</v>
      </c>
      <c r="AU132" s="180" t="s">
        <v>83</v>
      </c>
      <c r="AY132" s="18" t="s">
        <v>120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8" t="s">
        <v>81</v>
      </c>
      <c r="BK132" s="181">
        <f>ROUND(I132*H132,2)</f>
        <v>0</v>
      </c>
      <c r="BL132" s="18" t="s">
        <v>126</v>
      </c>
      <c r="BM132" s="180" t="s">
        <v>127</v>
      </c>
    </row>
    <row r="133" s="13" customFormat="1">
      <c r="A133" s="13"/>
      <c r="B133" s="182"/>
      <c r="C133" s="13"/>
      <c r="D133" s="183" t="s">
        <v>128</v>
      </c>
      <c r="E133" s="184" t="s">
        <v>1</v>
      </c>
      <c r="F133" s="185" t="s">
        <v>129</v>
      </c>
      <c r="G133" s="13"/>
      <c r="H133" s="184" t="s">
        <v>1</v>
      </c>
      <c r="I133" s="186"/>
      <c r="J133" s="13"/>
      <c r="K133" s="13"/>
      <c r="L133" s="182"/>
      <c r="M133" s="187"/>
      <c r="N133" s="188"/>
      <c r="O133" s="188"/>
      <c r="P133" s="188"/>
      <c r="Q133" s="188"/>
      <c r="R133" s="188"/>
      <c r="S133" s="188"/>
      <c r="T133" s="18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4" t="s">
        <v>128</v>
      </c>
      <c r="AU133" s="184" t="s">
        <v>83</v>
      </c>
      <c r="AV133" s="13" t="s">
        <v>81</v>
      </c>
      <c r="AW133" s="13" t="s">
        <v>30</v>
      </c>
      <c r="AX133" s="13" t="s">
        <v>73</v>
      </c>
      <c r="AY133" s="184" t="s">
        <v>120</v>
      </c>
    </row>
    <row r="134" s="14" customFormat="1">
      <c r="A134" s="14"/>
      <c r="B134" s="190"/>
      <c r="C134" s="14"/>
      <c r="D134" s="183" t="s">
        <v>128</v>
      </c>
      <c r="E134" s="191" t="s">
        <v>1</v>
      </c>
      <c r="F134" s="192" t="s">
        <v>130</v>
      </c>
      <c r="G134" s="14"/>
      <c r="H134" s="193">
        <v>32</v>
      </c>
      <c r="I134" s="194"/>
      <c r="J134" s="14"/>
      <c r="K134" s="14"/>
      <c r="L134" s="190"/>
      <c r="M134" s="195"/>
      <c r="N134" s="196"/>
      <c r="O134" s="196"/>
      <c r="P134" s="196"/>
      <c r="Q134" s="196"/>
      <c r="R134" s="196"/>
      <c r="S134" s="196"/>
      <c r="T134" s="19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1" t="s">
        <v>128</v>
      </c>
      <c r="AU134" s="191" t="s">
        <v>83</v>
      </c>
      <c r="AV134" s="14" t="s">
        <v>83</v>
      </c>
      <c r="AW134" s="14" t="s">
        <v>30</v>
      </c>
      <c r="AX134" s="14" t="s">
        <v>81</v>
      </c>
      <c r="AY134" s="191" t="s">
        <v>120</v>
      </c>
    </row>
    <row r="135" s="2" customFormat="1" ht="24.15" customHeight="1">
      <c r="A135" s="37"/>
      <c r="B135" s="167"/>
      <c r="C135" s="168" t="s">
        <v>83</v>
      </c>
      <c r="D135" s="168" t="s">
        <v>122</v>
      </c>
      <c r="E135" s="169" t="s">
        <v>131</v>
      </c>
      <c r="F135" s="170" t="s">
        <v>132</v>
      </c>
      <c r="G135" s="171" t="s">
        <v>125</v>
      </c>
      <c r="H135" s="172">
        <v>148</v>
      </c>
      <c r="I135" s="173"/>
      <c r="J135" s="174">
        <f>ROUND(I135*H135,2)</f>
        <v>0</v>
      </c>
      <c r="K135" s="175"/>
      <c r="L135" s="38"/>
      <c r="M135" s="176" t="s">
        <v>1</v>
      </c>
      <c r="N135" s="177" t="s">
        <v>38</v>
      </c>
      <c r="O135" s="76"/>
      <c r="P135" s="178">
        <f>O135*H135</f>
        <v>0</v>
      </c>
      <c r="Q135" s="178">
        <v>0</v>
      </c>
      <c r="R135" s="178">
        <f>Q135*H135</f>
        <v>0</v>
      </c>
      <c r="S135" s="178">
        <v>0.22</v>
      </c>
      <c r="T135" s="179">
        <f>S135*H135</f>
        <v>32.560000000000002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0" t="s">
        <v>126</v>
      </c>
      <c r="AT135" s="180" t="s">
        <v>122</v>
      </c>
      <c r="AU135" s="180" t="s">
        <v>83</v>
      </c>
      <c r="AY135" s="18" t="s">
        <v>120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81</v>
      </c>
      <c r="BK135" s="181">
        <f>ROUND(I135*H135,2)</f>
        <v>0</v>
      </c>
      <c r="BL135" s="18" t="s">
        <v>126</v>
      </c>
      <c r="BM135" s="180" t="s">
        <v>133</v>
      </c>
    </row>
    <row r="136" s="13" customFormat="1">
      <c r="A136" s="13"/>
      <c r="B136" s="182"/>
      <c r="C136" s="13"/>
      <c r="D136" s="183" t="s">
        <v>128</v>
      </c>
      <c r="E136" s="184" t="s">
        <v>1</v>
      </c>
      <c r="F136" s="185" t="s">
        <v>134</v>
      </c>
      <c r="G136" s="13"/>
      <c r="H136" s="184" t="s">
        <v>1</v>
      </c>
      <c r="I136" s="186"/>
      <c r="J136" s="13"/>
      <c r="K136" s="13"/>
      <c r="L136" s="182"/>
      <c r="M136" s="187"/>
      <c r="N136" s="188"/>
      <c r="O136" s="188"/>
      <c r="P136" s="188"/>
      <c r="Q136" s="188"/>
      <c r="R136" s="188"/>
      <c r="S136" s="188"/>
      <c r="T136" s="18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128</v>
      </c>
      <c r="AU136" s="184" t="s">
        <v>83</v>
      </c>
      <c r="AV136" s="13" t="s">
        <v>81</v>
      </c>
      <c r="AW136" s="13" t="s">
        <v>30</v>
      </c>
      <c r="AX136" s="13" t="s">
        <v>73</v>
      </c>
      <c r="AY136" s="184" t="s">
        <v>120</v>
      </c>
    </row>
    <row r="137" s="14" customFormat="1">
      <c r="A137" s="14"/>
      <c r="B137" s="190"/>
      <c r="C137" s="14"/>
      <c r="D137" s="183" t="s">
        <v>128</v>
      </c>
      <c r="E137" s="191" t="s">
        <v>1</v>
      </c>
      <c r="F137" s="192" t="s">
        <v>135</v>
      </c>
      <c r="G137" s="14"/>
      <c r="H137" s="193">
        <v>148</v>
      </c>
      <c r="I137" s="194"/>
      <c r="J137" s="14"/>
      <c r="K137" s="14"/>
      <c r="L137" s="190"/>
      <c r="M137" s="195"/>
      <c r="N137" s="196"/>
      <c r="O137" s="196"/>
      <c r="P137" s="196"/>
      <c r="Q137" s="196"/>
      <c r="R137" s="196"/>
      <c r="S137" s="196"/>
      <c r="T137" s="19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1" t="s">
        <v>128</v>
      </c>
      <c r="AU137" s="191" t="s">
        <v>83</v>
      </c>
      <c r="AV137" s="14" t="s">
        <v>83</v>
      </c>
      <c r="AW137" s="14" t="s">
        <v>30</v>
      </c>
      <c r="AX137" s="14" t="s">
        <v>81</v>
      </c>
      <c r="AY137" s="191" t="s">
        <v>120</v>
      </c>
    </row>
    <row r="138" s="2" customFormat="1" ht="24.15" customHeight="1">
      <c r="A138" s="37"/>
      <c r="B138" s="167"/>
      <c r="C138" s="168" t="s">
        <v>136</v>
      </c>
      <c r="D138" s="168" t="s">
        <v>122</v>
      </c>
      <c r="E138" s="169" t="s">
        <v>137</v>
      </c>
      <c r="F138" s="170" t="s">
        <v>138</v>
      </c>
      <c r="G138" s="171" t="s">
        <v>125</v>
      </c>
      <c r="H138" s="172">
        <v>148</v>
      </c>
      <c r="I138" s="173"/>
      <c r="J138" s="174">
        <f>ROUND(I138*H138,2)</f>
        <v>0</v>
      </c>
      <c r="K138" s="175"/>
      <c r="L138" s="38"/>
      <c r="M138" s="176" t="s">
        <v>1</v>
      </c>
      <c r="N138" s="177" t="s">
        <v>38</v>
      </c>
      <c r="O138" s="76"/>
      <c r="P138" s="178">
        <f>O138*H138</f>
        <v>0</v>
      </c>
      <c r="Q138" s="178">
        <v>0</v>
      </c>
      <c r="R138" s="178">
        <f>Q138*H138</f>
        <v>0</v>
      </c>
      <c r="S138" s="178">
        <v>0.28999999999999998</v>
      </c>
      <c r="T138" s="179">
        <f>S138*H138</f>
        <v>42.919999999999995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0" t="s">
        <v>126</v>
      </c>
      <c r="AT138" s="180" t="s">
        <v>122</v>
      </c>
      <c r="AU138" s="180" t="s">
        <v>83</v>
      </c>
      <c r="AY138" s="18" t="s">
        <v>120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81</v>
      </c>
      <c r="BK138" s="181">
        <f>ROUND(I138*H138,2)</f>
        <v>0</v>
      </c>
      <c r="BL138" s="18" t="s">
        <v>126</v>
      </c>
      <c r="BM138" s="180" t="s">
        <v>139</v>
      </c>
    </row>
    <row r="139" s="13" customFormat="1">
      <c r="A139" s="13"/>
      <c r="B139" s="182"/>
      <c r="C139" s="13"/>
      <c r="D139" s="183" t="s">
        <v>128</v>
      </c>
      <c r="E139" s="184" t="s">
        <v>1</v>
      </c>
      <c r="F139" s="185" t="s">
        <v>134</v>
      </c>
      <c r="G139" s="13"/>
      <c r="H139" s="184" t="s">
        <v>1</v>
      </c>
      <c r="I139" s="186"/>
      <c r="J139" s="13"/>
      <c r="K139" s="13"/>
      <c r="L139" s="182"/>
      <c r="M139" s="187"/>
      <c r="N139" s="188"/>
      <c r="O139" s="188"/>
      <c r="P139" s="188"/>
      <c r="Q139" s="188"/>
      <c r="R139" s="188"/>
      <c r="S139" s="188"/>
      <c r="T139" s="18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4" t="s">
        <v>128</v>
      </c>
      <c r="AU139" s="184" t="s">
        <v>83</v>
      </c>
      <c r="AV139" s="13" t="s">
        <v>81</v>
      </c>
      <c r="AW139" s="13" t="s">
        <v>30</v>
      </c>
      <c r="AX139" s="13" t="s">
        <v>73</v>
      </c>
      <c r="AY139" s="184" t="s">
        <v>120</v>
      </c>
    </row>
    <row r="140" s="14" customFormat="1">
      <c r="A140" s="14"/>
      <c r="B140" s="190"/>
      <c r="C140" s="14"/>
      <c r="D140" s="183" t="s">
        <v>128</v>
      </c>
      <c r="E140" s="191" t="s">
        <v>1</v>
      </c>
      <c r="F140" s="192" t="s">
        <v>135</v>
      </c>
      <c r="G140" s="14"/>
      <c r="H140" s="193">
        <v>148</v>
      </c>
      <c r="I140" s="194"/>
      <c r="J140" s="14"/>
      <c r="K140" s="14"/>
      <c r="L140" s="190"/>
      <c r="M140" s="195"/>
      <c r="N140" s="196"/>
      <c r="O140" s="196"/>
      <c r="P140" s="196"/>
      <c r="Q140" s="196"/>
      <c r="R140" s="196"/>
      <c r="S140" s="196"/>
      <c r="T140" s="19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1" t="s">
        <v>128</v>
      </c>
      <c r="AU140" s="191" t="s">
        <v>83</v>
      </c>
      <c r="AV140" s="14" t="s">
        <v>83</v>
      </c>
      <c r="AW140" s="14" t="s">
        <v>30</v>
      </c>
      <c r="AX140" s="14" t="s">
        <v>73</v>
      </c>
      <c r="AY140" s="191" t="s">
        <v>120</v>
      </c>
    </row>
    <row r="141" s="15" customFormat="1">
      <c r="A141" s="15"/>
      <c r="B141" s="198"/>
      <c r="C141" s="15"/>
      <c r="D141" s="183" t="s">
        <v>128</v>
      </c>
      <c r="E141" s="199" t="s">
        <v>1</v>
      </c>
      <c r="F141" s="200" t="s">
        <v>140</v>
      </c>
      <c r="G141" s="15"/>
      <c r="H141" s="201">
        <v>148</v>
      </c>
      <c r="I141" s="202"/>
      <c r="J141" s="15"/>
      <c r="K141" s="15"/>
      <c r="L141" s="198"/>
      <c r="M141" s="203"/>
      <c r="N141" s="204"/>
      <c r="O141" s="204"/>
      <c r="P141" s="204"/>
      <c r="Q141" s="204"/>
      <c r="R141" s="204"/>
      <c r="S141" s="204"/>
      <c r="T141" s="20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199" t="s">
        <v>128</v>
      </c>
      <c r="AU141" s="199" t="s">
        <v>83</v>
      </c>
      <c r="AV141" s="15" t="s">
        <v>126</v>
      </c>
      <c r="AW141" s="15" t="s">
        <v>30</v>
      </c>
      <c r="AX141" s="15" t="s">
        <v>81</v>
      </c>
      <c r="AY141" s="199" t="s">
        <v>120</v>
      </c>
    </row>
    <row r="142" s="2" customFormat="1" ht="24.15" customHeight="1">
      <c r="A142" s="37"/>
      <c r="B142" s="167"/>
      <c r="C142" s="168" t="s">
        <v>126</v>
      </c>
      <c r="D142" s="168" t="s">
        <v>122</v>
      </c>
      <c r="E142" s="169" t="s">
        <v>141</v>
      </c>
      <c r="F142" s="170" t="s">
        <v>142</v>
      </c>
      <c r="G142" s="171" t="s">
        <v>125</v>
      </c>
      <c r="H142" s="172">
        <v>32</v>
      </c>
      <c r="I142" s="173"/>
      <c r="J142" s="174">
        <f>ROUND(I142*H142,2)</f>
        <v>0</v>
      </c>
      <c r="K142" s="175"/>
      <c r="L142" s="38"/>
      <c r="M142" s="176" t="s">
        <v>1</v>
      </c>
      <c r="N142" s="177" t="s">
        <v>38</v>
      </c>
      <c r="O142" s="76"/>
      <c r="P142" s="178">
        <f>O142*H142</f>
        <v>0</v>
      </c>
      <c r="Q142" s="178">
        <v>0</v>
      </c>
      <c r="R142" s="178">
        <f>Q142*H142</f>
        <v>0</v>
      </c>
      <c r="S142" s="178">
        <v>0.44</v>
      </c>
      <c r="T142" s="179">
        <f>S142*H142</f>
        <v>14.08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0" t="s">
        <v>126</v>
      </c>
      <c r="AT142" s="180" t="s">
        <v>122</v>
      </c>
      <c r="AU142" s="180" t="s">
        <v>83</v>
      </c>
      <c r="AY142" s="18" t="s">
        <v>120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81</v>
      </c>
      <c r="BK142" s="181">
        <f>ROUND(I142*H142,2)</f>
        <v>0</v>
      </c>
      <c r="BL142" s="18" t="s">
        <v>126</v>
      </c>
      <c r="BM142" s="180" t="s">
        <v>143</v>
      </c>
    </row>
    <row r="143" s="13" customFormat="1">
      <c r="A143" s="13"/>
      <c r="B143" s="182"/>
      <c r="C143" s="13"/>
      <c r="D143" s="183" t="s">
        <v>128</v>
      </c>
      <c r="E143" s="184" t="s">
        <v>1</v>
      </c>
      <c r="F143" s="185" t="s">
        <v>144</v>
      </c>
      <c r="G143" s="13"/>
      <c r="H143" s="184" t="s">
        <v>1</v>
      </c>
      <c r="I143" s="186"/>
      <c r="J143" s="13"/>
      <c r="K143" s="13"/>
      <c r="L143" s="182"/>
      <c r="M143" s="187"/>
      <c r="N143" s="188"/>
      <c r="O143" s="188"/>
      <c r="P143" s="188"/>
      <c r="Q143" s="188"/>
      <c r="R143" s="188"/>
      <c r="S143" s="188"/>
      <c r="T143" s="18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128</v>
      </c>
      <c r="AU143" s="184" t="s">
        <v>83</v>
      </c>
      <c r="AV143" s="13" t="s">
        <v>81</v>
      </c>
      <c r="AW143" s="13" t="s">
        <v>30</v>
      </c>
      <c r="AX143" s="13" t="s">
        <v>73</v>
      </c>
      <c r="AY143" s="184" t="s">
        <v>120</v>
      </c>
    </row>
    <row r="144" s="14" customFormat="1">
      <c r="A144" s="14"/>
      <c r="B144" s="190"/>
      <c r="C144" s="14"/>
      <c r="D144" s="183" t="s">
        <v>128</v>
      </c>
      <c r="E144" s="191" t="s">
        <v>1</v>
      </c>
      <c r="F144" s="192" t="s">
        <v>130</v>
      </c>
      <c r="G144" s="14"/>
      <c r="H144" s="193">
        <v>32</v>
      </c>
      <c r="I144" s="194"/>
      <c r="J144" s="14"/>
      <c r="K144" s="14"/>
      <c r="L144" s="190"/>
      <c r="M144" s="195"/>
      <c r="N144" s="196"/>
      <c r="O144" s="196"/>
      <c r="P144" s="196"/>
      <c r="Q144" s="196"/>
      <c r="R144" s="196"/>
      <c r="S144" s="196"/>
      <c r="T144" s="19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1" t="s">
        <v>128</v>
      </c>
      <c r="AU144" s="191" t="s">
        <v>83</v>
      </c>
      <c r="AV144" s="14" t="s">
        <v>83</v>
      </c>
      <c r="AW144" s="14" t="s">
        <v>30</v>
      </c>
      <c r="AX144" s="14" t="s">
        <v>81</v>
      </c>
      <c r="AY144" s="191" t="s">
        <v>120</v>
      </c>
    </row>
    <row r="145" s="2" customFormat="1" ht="16.5" customHeight="1">
      <c r="A145" s="37"/>
      <c r="B145" s="167"/>
      <c r="C145" s="168" t="s">
        <v>145</v>
      </c>
      <c r="D145" s="168" t="s">
        <v>122</v>
      </c>
      <c r="E145" s="169" t="s">
        <v>146</v>
      </c>
      <c r="F145" s="170" t="s">
        <v>147</v>
      </c>
      <c r="G145" s="171" t="s">
        <v>148</v>
      </c>
      <c r="H145" s="172">
        <v>80</v>
      </c>
      <c r="I145" s="173"/>
      <c r="J145" s="174">
        <f>ROUND(I145*H145,2)</f>
        <v>0</v>
      </c>
      <c r="K145" s="175"/>
      <c r="L145" s="38"/>
      <c r="M145" s="176" t="s">
        <v>1</v>
      </c>
      <c r="N145" s="177" t="s">
        <v>38</v>
      </c>
      <c r="O145" s="76"/>
      <c r="P145" s="178">
        <f>O145*H145</f>
        <v>0</v>
      </c>
      <c r="Q145" s="178">
        <v>0</v>
      </c>
      <c r="R145" s="178">
        <f>Q145*H145</f>
        <v>0</v>
      </c>
      <c r="S145" s="178">
        <v>0.20499999999999999</v>
      </c>
      <c r="T145" s="179">
        <f>S145*H145</f>
        <v>16.399999999999999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0" t="s">
        <v>126</v>
      </c>
      <c r="AT145" s="180" t="s">
        <v>122</v>
      </c>
      <c r="AU145" s="180" t="s">
        <v>83</v>
      </c>
      <c r="AY145" s="18" t="s">
        <v>120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81</v>
      </c>
      <c r="BK145" s="181">
        <f>ROUND(I145*H145,2)</f>
        <v>0</v>
      </c>
      <c r="BL145" s="18" t="s">
        <v>126</v>
      </c>
      <c r="BM145" s="180" t="s">
        <v>149</v>
      </c>
    </row>
    <row r="146" s="2" customFormat="1" ht="33" customHeight="1">
      <c r="A146" s="37"/>
      <c r="B146" s="167"/>
      <c r="C146" s="168" t="s">
        <v>150</v>
      </c>
      <c r="D146" s="168" t="s">
        <v>122</v>
      </c>
      <c r="E146" s="169" t="s">
        <v>151</v>
      </c>
      <c r="F146" s="170" t="s">
        <v>152</v>
      </c>
      <c r="G146" s="171" t="s">
        <v>153</v>
      </c>
      <c r="H146" s="172">
        <v>20</v>
      </c>
      <c r="I146" s="173"/>
      <c r="J146" s="174">
        <f>ROUND(I146*H146,2)</f>
        <v>0</v>
      </c>
      <c r="K146" s="175"/>
      <c r="L146" s="38"/>
      <c r="M146" s="176" t="s">
        <v>1</v>
      </c>
      <c r="N146" s="177" t="s">
        <v>38</v>
      </c>
      <c r="O146" s="76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0" t="s">
        <v>126</v>
      </c>
      <c r="AT146" s="180" t="s">
        <v>122</v>
      </c>
      <c r="AU146" s="180" t="s">
        <v>83</v>
      </c>
      <c r="AY146" s="18" t="s">
        <v>120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81</v>
      </c>
      <c r="BK146" s="181">
        <f>ROUND(I146*H146,2)</f>
        <v>0</v>
      </c>
      <c r="BL146" s="18" t="s">
        <v>126</v>
      </c>
      <c r="BM146" s="180" t="s">
        <v>154</v>
      </c>
    </row>
    <row r="147" s="13" customFormat="1">
      <c r="A147" s="13"/>
      <c r="B147" s="182"/>
      <c r="C147" s="13"/>
      <c r="D147" s="183" t="s">
        <v>128</v>
      </c>
      <c r="E147" s="184" t="s">
        <v>1</v>
      </c>
      <c r="F147" s="185" t="s">
        <v>155</v>
      </c>
      <c r="G147" s="13"/>
      <c r="H147" s="184" t="s">
        <v>1</v>
      </c>
      <c r="I147" s="186"/>
      <c r="J147" s="13"/>
      <c r="K147" s="13"/>
      <c r="L147" s="182"/>
      <c r="M147" s="187"/>
      <c r="N147" s="188"/>
      <c r="O147" s="188"/>
      <c r="P147" s="188"/>
      <c r="Q147" s="188"/>
      <c r="R147" s="188"/>
      <c r="S147" s="188"/>
      <c r="T147" s="18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128</v>
      </c>
      <c r="AU147" s="184" t="s">
        <v>83</v>
      </c>
      <c r="AV147" s="13" t="s">
        <v>81</v>
      </c>
      <c r="AW147" s="13" t="s">
        <v>30</v>
      </c>
      <c r="AX147" s="13" t="s">
        <v>73</v>
      </c>
      <c r="AY147" s="184" t="s">
        <v>120</v>
      </c>
    </row>
    <row r="148" s="14" customFormat="1">
      <c r="A148" s="14"/>
      <c r="B148" s="190"/>
      <c r="C148" s="14"/>
      <c r="D148" s="183" t="s">
        <v>128</v>
      </c>
      <c r="E148" s="191" t="s">
        <v>1</v>
      </c>
      <c r="F148" s="192" t="s">
        <v>126</v>
      </c>
      <c r="G148" s="14"/>
      <c r="H148" s="193">
        <v>4</v>
      </c>
      <c r="I148" s="194"/>
      <c r="J148" s="14"/>
      <c r="K148" s="14"/>
      <c r="L148" s="190"/>
      <c r="M148" s="195"/>
      <c r="N148" s="196"/>
      <c r="O148" s="196"/>
      <c r="P148" s="196"/>
      <c r="Q148" s="196"/>
      <c r="R148" s="196"/>
      <c r="S148" s="196"/>
      <c r="T148" s="19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1" t="s">
        <v>128</v>
      </c>
      <c r="AU148" s="191" t="s">
        <v>83</v>
      </c>
      <c r="AV148" s="14" t="s">
        <v>83</v>
      </c>
      <c r="AW148" s="14" t="s">
        <v>30</v>
      </c>
      <c r="AX148" s="14" t="s">
        <v>73</v>
      </c>
      <c r="AY148" s="191" t="s">
        <v>120</v>
      </c>
    </row>
    <row r="149" s="13" customFormat="1">
      <c r="A149" s="13"/>
      <c r="B149" s="182"/>
      <c r="C149" s="13"/>
      <c r="D149" s="183" t="s">
        <v>128</v>
      </c>
      <c r="E149" s="184" t="s">
        <v>1</v>
      </c>
      <c r="F149" s="185" t="s">
        <v>156</v>
      </c>
      <c r="G149" s="13"/>
      <c r="H149" s="184" t="s">
        <v>1</v>
      </c>
      <c r="I149" s="186"/>
      <c r="J149" s="13"/>
      <c r="K149" s="13"/>
      <c r="L149" s="182"/>
      <c r="M149" s="187"/>
      <c r="N149" s="188"/>
      <c r="O149" s="188"/>
      <c r="P149" s="188"/>
      <c r="Q149" s="188"/>
      <c r="R149" s="188"/>
      <c r="S149" s="188"/>
      <c r="T149" s="18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128</v>
      </c>
      <c r="AU149" s="184" t="s">
        <v>83</v>
      </c>
      <c r="AV149" s="13" t="s">
        <v>81</v>
      </c>
      <c r="AW149" s="13" t="s">
        <v>30</v>
      </c>
      <c r="AX149" s="13" t="s">
        <v>73</v>
      </c>
      <c r="AY149" s="184" t="s">
        <v>120</v>
      </c>
    </row>
    <row r="150" s="14" customFormat="1">
      <c r="A150" s="14"/>
      <c r="B150" s="190"/>
      <c r="C150" s="14"/>
      <c r="D150" s="183" t="s">
        <v>128</v>
      </c>
      <c r="E150" s="191" t="s">
        <v>1</v>
      </c>
      <c r="F150" s="192" t="s">
        <v>157</v>
      </c>
      <c r="G150" s="14"/>
      <c r="H150" s="193">
        <v>16</v>
      </c>
      <c r="I150" s="194"/>
      <c r="J150" s="14"/>
      <c r="K150" s="14"/>
      <c r="L150" s="190"/>
      <c r="M150" s="195"/>
      <c r="N150" s="196"/>
      <c r="O150" s="196"/>
      <c r="P150" s="196"/>
      <c r="Q150" s="196"/>
      <c r="R150" s="196"/>
      <c r="S150" s="196"/>
      <c r="T150" s="19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1" t="s">
        <v>128</v>
      </c>
      <c r="AU150" s="191" t="s">
        <v>83</v>
      </c>
      <c r="AV150" s="14" t="s">
        <v>83</v>
      </c>
      <c r="AW150" s="14" t="s">
        <v>30</v>
      </c>
      <c r="AX150" s="14" t="s">
        <v>73</v>
      </c>
      <c r="AY150" s="191" t="s">
        <v>120</v>
      </c>
    </row>
    <row r="151" s="15" customFormat="1">
      <c r="A151" s="15"/>
      <c r="B151" s="198"/>
      <c r="C151" s="15"/>
      <c r="D151" s="183" t="s">
        <v>128</v>
      </c>
      <c r="E151" s="199" t="s">
        <v>1</v>
      </c>
      <c r="F151" s="200" t="s">
        <v>140</v>
      </c>
      <c r="G151" s="15"/>
      <c r="H151" s="201">
        <v>20</v>
      </c>
      <c r="I151" s="202"/>
      <c r="J151" s="15"/>
      <c r="K151" s="15"/>
      <c r="L151" s="198"/>
      <c r="M151" s="203"/>
      <c r="N151" s="204"/>
      <c r="O151" s="204"/>
      <c r="P151" s="204"/>
      <c r="Q151" s="204"/>
      <c r="R151" s="204"/>
      <c r="S151" s="204"/>
      <c r="T151" s="20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199" t="s">
        <v>128</v>
      </c>
      <c r="AU151" s="199" t="s">
        <v>83</v>
      </c>
      <c r="AV151" s="15" t="s">
        <v>126</v>
      </c>
      <c r="AW151" s="15" t="s">
        <v>30</v>
      </c>
      <c r="AX151" s="15" t="s">
        <v>81</v>
      </c>
      <c r="AY151" s="199" t="s">
        <v>120</v>
      </c>
    </row>
    <row r="152" s="2" customFormat="1" ht="16.5" customHeight="1">
      <c r="A152" s="37"/>
      <c r="B152" s="167"/>
      <c r="C152" s="168" t="s">
        <v>158</v>
      </c>
      <c r="D152" s="168" t="s">
        <v>122</v>
      </c>
      <c r="E152" s="169" t="s">
        <v>159</v>
      </c>
      <c r="F152" s="170" t="s">
        <v>160</v>
      </c>
      <c r="G152" s="171" t="s">
        <v>161</v>
      </c>
      <c r="H152" s="172">
        <v>3</v>
      </c>
      <c r="I152" s="173"/>
      <c r="J152" s="174">
        <f>ROUND(I152*H152,2)</f>
        <v>0</v>
      </c>
      <c r="K152" s="175"/>
      <c r="L152" s="38"/>
      <c r="M152" s="176" t="s">
        <v>1</v>
      </c>
      <c r="N152" s="177" t="s">
        <v>38</v>
      </c>
      <c r="O152" s="76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0" t="s">
        <v>126</v>
      </c>
      <c r="AT152" s="180" t="s">
        <v>122</v>
      </c>
      <c r="AU152" s="180" t="s">
        <v>83</v>
      </c>
      <c r="AY152" s="18" t="s">
        <v>120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81</v>
      </c>
      <c r="BK152" s="181">
        <f>ROUND(I152*H152,2)</f>
        <v>0</v>
      </c>
      <c r="BL152" s="18" t="s">
        <v>126</v>
      </c>
      <c r="BM152" s="180" t="s">
        <v>162</v>
      </c>
    </row>
    <row r="153" s="2" customFormat="1" ht="37.8" customHeight="1">
      <c r="A153" s="37"/>
      <c r="B153" s="167"/>
      <c r="C153" s="168" t="s">
        <v>163</v>
      </c>
      <c r="D153" s="168" t="s">
        <v>122</v>
      </c>
      <c r="E153" s="169" t="s">
        <v>164</v>
      </c>
      <c r="F153" s="170" t="s">
        <v>165</v>
      </c>
      <c r="G153" s="171" t="s">
        <v>153</v>
      </c>
      <c r="H153" s="172">
        <v>33.520000000000003</v>
      </c>
      <c r="I153" s="173"/>
      <c r="J153" s="174">
        <f>ROUND(I153*H153,2)</f>
        <v>0</v>
      </c>
      <c r="K153" s="175"/>
      <c r="L153" s="38"/>
      <c r="M153" s="176" t="s">
        <v>1</v>
      </c>
      <c r="N153" s="177" t="s">
        <v>38</v>
      </c>
      <c r="O153" s="76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0" t="s">
        <v>126</v>
      </c>
      <c r="AT153" s="180" t="s">
        <v>122</v>
      </c>
      <c r="AU153" s="180" t="s">
        <v>83</v>
      </c>
      <c r="AY153" s="18" t="s">
        <v>120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81</v>
      </c>
      <c r="BK153" s="181">
        <f>ROUND(I153*H153,2)</f>
        <v>0</v>
      </c>
      <c r="BL153" s="18" t="s">
        <v>126</v>
      </c>
      <c r="BM153" s="180" t="s">
        <v>166</v>
      </c>
    </row>
    <row r="154" s="13" customFormat="1">
      <c r="A154" s="13"/>
      <c r="B154" s="182"/>
      <c r="C154" s="13"/>
      <c r="D154" s="183" t="s">
        <v>128</v>
      </c>
      <c r="E154" s="184" t="s">
        <v>1</v>
      </c>
      <c r="F154" s="185" t="s">
        <v>167</v>
      </c>
      <c r="G154" s="13"/>
      <c r="H154" s="184" t="s">
        <v>1</v>
      </c>
      <c r="I154" s="186"/>
      <c r="J154" s="13"/>
      <c r="K154" s="13"/>
      <c r="L154" s="182"/>
      <c r="M154" s="187"/>
      <c r="N154" s="188"/>
      <c r="O154" s="188"/>
      <c r="P154" s="188"/>
      <c r="Q154" s="188"/>
      <c r="R154" s="188"/>
      <c r="S154" s="188"/>
      <c r="T154" s="18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4" t="s">
        <v>128</v>
      </c>
      <c r="AU154" s="184" t="s">
        <v>83</v>
      </c>
      <c r="AV154" s="13" t="s">
        <v>81</v>
      </c>
      <c r="AW154" s="13" t="s">
        <v>30</v>
      </c>
      <c r="AX154" s="13" t="s">
        <v>73</v>
      </c>
      <c r="AY154" s="184" t="s">
        <v>120</v>
      </c>
    </row>
    <row r="155" s="14" customFormat="1">
      <c r="A155" s="14"/>
      <c r="B155" s="190"/>
      <c r="C155" s="14"/>
      <c r="D155" s="183" t="s">
        <v>128</v>
      </c>
      <c r="E155" s="191" t="s">
        <v>1</v>
      </c>
      <c r="F155" s="192" t="s">
        <v>168</v>
      </c>
      <c r="G155" s="14"/>
      <c r="H155" s="193">
        <v>16.760000000000002</v>
      </c>
      <c r="I155" s="194"/>
      <c r="J155" s="14"/>
      <c r="K155" s="14"/>
      <c r="L155" s="190"/>
      <c r="M155" s="195"/>
      <c r="N155" s="196"/>
      <c r="O155" s="196"/>
      <c r="P155" s="196"/>
      <c r="Q155" s="196"/>
      <c r="R155" s="196"/>
      <c r="S155" s="196"/>
      <c r="T155" s="19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1" t="s">
        <v>128</v>
      </c>
      <c r="AU155" s="191" t="s">
        <v>83</v>
      </c>
      <c r="AV155" s="14" t="s">
        <v>83</v>
      </c>
      <c r="AW155" s="14" t="s">
        <v>30</v>
      </c>
      <c r="AX155" s="14" t="s">
        <v>73</v>
      </c>
      <c r="AY155" s="191" t="s">
        <v>120</v>
      </c>
    </row>
    <row r="156" s="13" customFormat="1">
      <c r="A156" s="13"/>
      <c r="B156" s="182"/>
      <c r="C156" s="13"/>
      <c r="D156" s="183" t="s">
        <v>128</v>
      </c>
      <c r="E156" s="184" t="s">
        <v>1</v>
      </c>
      <c r="F156" s="185" t="s">
        <v>169</v>
      </c>
      <c r="G156" s="13"/>
      <c r="H156" s="184" t="s">
        <v>1</v>
      </c>
      <c r="I156" s="186"/>
      <c r="J156" s="13"/>
      <c r="K156" s="13"/>
      <c r="L156" s="182"/>
      <c r="M156" s="187"/>
      <c r="N156" s="188"/>
      <c r="O156" s="188"/>
      <c r="P156" s="188"/>
      <c r="Q156" s="188"/>
      <c r="R156" s="188"/>
      <c r="S156" s="188"/>
      <c r="T156" s="18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4" t="s">
        <v>128</v>
      </c>
      <c r="AU156" s="184" t="s">
        <v>83</v>
      </c>
      <c r="AV156" s="13" t="s">
        <v>81</v>
      </c>
      <c r="AW156" s="13" t="s">
        <v>30</v>
      </c>
      <c r="AX156" s="13" t="s">
        <v>73</v>
      </c>
      <c r="AY156" s="184" t="s">
        <v>120</v>
      </c>
    </row>
    <row r="157" s="14" customFormat="1">
      <c r="A157" s="14"/>
      <c r="B157" s="190"/>
      <c r="C157" s="14"/>
      <c r="D157" s="183" t="s">
        <v>128</v>
      </c>
      <c r="E157" s="191" t="s">
        <v>1</v>
      </c>
      <c r="F157" s="192" t="s">
        <v>170</v>
      </c>
      <c r="G157" s="14"/>
      <c r="H157" s="193">
        <v>0.76000000000000001</v>
      </c>
      <c r="I157" s="194"/>
      <c r="J157" s="14"/>
      <c r="K157" s="14"/>
      <c r="L157" s="190"/>
      <c r="M157" s="195"/>
      <c r="N157" s="196"/>
      <c r="O157" s="196"/>
      <c r="P157" s="196"/>
      <c r="Q157" s="196"/>
      <c r="R157" s="196"/>
      <c r="S157" s="196"/>
      <c r="T157" s="19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1" t="s">
        <v>128</v>
      </c>
      <c r="AU157" s="191" t="s">
        <v>83</v>
      </c>
      <c r="AV157" s="14" t="s">
        <v>83</v>
      </c>
      <c r="AW157" s="14" t="s">
        <v>30</v>
      </c>
      <c r="AX157" s="14" t="s">
        <v>73</v>
      </c>
      <c r="AY157" s="191" t="s">
        <v>120</v>
      </c>
    </row>
    <row r="158" s="13" customFormat="1">
      <c r="A158" s="13"/>
      <c r="B158" s="182"/>
      <c r="C158" s="13"/>
      <c r="D158" s="183" t="s">
        <v>128</v>
      </c>
      <c r="E158" s="184" t="s">
        <v>1</v>
      </c>
      <c r="F158" s="185" t="s">
        <v>171</v>
      </c>
      <c r="G158" s="13"/>
      <c r="H158" s="184" t="s">
        <v>1</v>
      </c>
      <c r="I158" s="186"/>
      <c r="J158" s="13"/>
      <c r="K158" s="13"/>
      <c r="L158" s="182"/>
      <c r="M158" s="187"/>
      <c r="N158" s="188"/>
      <c r="O158" s="188"/>
      <c r="P158" s="188"/>
      <c r="Q158" s="188"/>
      <c r="R158" s="188"/>
      <c r="S158" s="188"/>
      <c r="T158" s="18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4" t="s">
        <v>128</v>
      </c>
      <c r="AU158" s="184" t="s">
        <v>83</v>
      </c>
      <c r="AV158" s="13" t="s">
        <v>81</v>
      </c>
      <c r="AW158" s="13" t="s">
        <v>30</v>
      </c>
      <c r="AX158" s="13" t="s">
        <v>73</v>
      </c>
      <c r="AY158" s="184" t="s">
        <v>120</v>
      </c>
    </row>
    <row r="159" s="14" customFormat="1">
      <c r="A159" s="14"/>
      <c r="B159" s="190"/>
      <c r="C159" s="14"/>
      <c r="D159" s="183" t="s">
        <v>128</v>
      </c>
      <c r="E159" s="191" t="s">
        <v>1</v>
      </c>
      <c r="F159" s="192" t="s">
        <v>157</v>
      </c>
      <c r="G159" s="14"/>
      <c r="H159" s="193">
        <v>16</v>
      </c>
      <c r="I159" s="194"/>
      <c r="J159" s="14"/>
      <c r="K159" s="14"/>
      <c r="L159" s="190"/>
      <c r="M159" s="195"/>
      <c r="N159" s="196"/>
      <c r="O159" s="196"/>
      <c r="P159" s="196"/>
      <c r="Q159" s="196"/>
      <c r="R159" s="196"/>
      <c r="S159" s="196"/>
      <c r="T159" s="19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1" t="s">
        <v>128</v>
      </c>
      <c r="AU159" s="191" t="s">
        <v>83</v>
      </c>
      <c r="AV159" s="14" t="s">
        <v>83</v>
      </c>
      <c r="AW159" s="14" t="s">
        <v>30</v>
      </c>
      <c r="AX159" s="14" t="s">
        <v>73</v>
      </c>
      <c r="AY159" s="191" t="s">
        <v>120</v>
      </c>
    </row>
    <row r="160" s="15" customFormat="1">
      <c r="A160" s="15"/>
      <c r="B160" s="198"/>
      <c r="C160" s="15"/>
      <c r="D160" s="183" t="s">
        <v>128</v>
      </c>
      <c r="E160" s="199" t="s">
        <v>1</v>
      </c>
      <c r="F160" s="200" t="s">
        <v>140</v>
      </c>
      <c r="G160" s="15"/>
      <c r="H160" s="201">
        <v>33.520000000000003</v>
      </c>
      <c r="I160" s="202"/>
      <c r="J160" s="15"/>
      <c r="K160" s="15"/>
      <c r="L160" s="198"/>
      <c r="M160" s="203"/>
      <c r="N160" s="204"/>
      <c r="O160" s="204"/>
      <c r="P160" s="204"/>
      <c r="Q160" s="204"/>
      <c r="R160" s="204"/>
      <c r="S160" s="204"/>
      <c r="T160" s="20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199" t="s">
        <v>128</v>
      </c>
      <c r="AU160" s="199" t="s">
        <v>83</v>
      </c>
      <c r="AV160" s="15" t="s">
        <v>126</v>
      </c>
      <c r="AW160" s="15" t="s">
        <v>30</v>
      </c>
      <c r="AX160" s="15" t="s">
        <v>81</v>
      </c>
      <c r="AY160" s="199" t="s">
        <v>120</v>
      </c>
    </row>
    <row r="161" s="2" customFormat="1" ht="37.8" customHeight="1">
      <c r="A161" s="37"/>
      <c r="B161" s="167"/>
      <c r="C161" s="168" t="s">
        <v>172</v>
      </c>
      <c r="D161" s="168" t="s">
        <v>122</v>
      </c>
      <c r="E161" s="169" t="s">
        <v>173</v>
      </c>
      <c r="F161" s="170" t="s">
        <v>174</v>
      </c>
      <c r="G161" s="171" t="s">
        <v>153</v>
      </c>
      <c r="H161" s="172">
        <v>3.2400000000000002</v>
      </c>
      <c r="I161" s="173"/>
      <c r="J161" s="174">
        <f>ROUND(I161*H161,2)</f>
        <v>0</v>
      </c>
      <c r="K161" s="175"/>
      <c r="L161" s="38"/>
      <c r="M161" s="176" t="s">
        <v>1</v>
      </c>
      <c r="N161" s="177" t="s">
        <v>38</v>
      </c>
      <c r="O161" s="76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0" t="s">
        <v>126</v>
      </c>
      <c r="AT161" s="180" t="s">
        <v>122</v>
      </c>
      <c r="AU161" s="180" t="s">
        <v>83</v>
      </c>
      <c r="AY161" s="18" t="s">
        <v>120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81</v>
      </c>
      <c r="BK161" s="181">
        <f>ROUND(I161*H161,2)</f>
        <v>0</v>
      </c>
      <c r="BL161" s="18" t="s">
        <v>126</v>
      </c>
      <c r="BM161" s="180" t="s">
        <v>175</v>
      </c>
    </row>
    <row r="162" s="13" customFormat="1">
      <c r="A162" s="13"/>
      <c r="B162" s="182"/>
      <c r="C162" s="13"/>
      <c r="D162" s="183" t="s">
        <v>128</v>
      </c>
      <c r="E162" s="184" t="s">
        <v>1</v>
      </c>
      <c r="F162" s="185" t="s">
        <v>176</v>
      </c>
      <c r="G162" s="13"/>
      <c r="H162" s="184" t="s">
        <v>1</v>
      </c>
      <c r="I162" s="186"/>
      <c r="J162" s="13"/>
      <c r="K162" s="13"/>
      <c r="L162" s="182"/>
      <c r="M162" s="187"/>
      <c r="N162" s="188"/>
      <c r="O162" s="188"/>
      <c r="P162" s="188"/>
      <c r="Q162" s="188"/>
      <c r="R162" s="188"/>
      <c r="S162" s="188"/>
      <c r="T162" s="18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4" t="s">
        <v>128</v>
      </c>
      <c r="AU162" s="184" t="s">
        <v>83</v>
      </c>
      <c r="AV162" s="13" t="s">
        <v>81</v>
      </c>
      <c r="AW162" s="13" t="s">
        <v>30</v>
      </c>
      <c r="AX162" s="13" t="s">
        <v>73</v>
      </c>
      <c r="AY162" s="184" t="s">
        <v>120</v>
      </c>
    </row>
    <row r="163" s="14" customFormat="1">
      <c r="A163" s="14"/>
      <c r="B163" s="190"/>
      <c r="C163" s="14"/>
      <c r="D163" s="183" t="s">
        <v>128</v>
      </c>
      <c r="E163" s="191" t="s">
        <v>1</v>
      </c>
      <c r="F163" s="192" t="s">
        <v>177</v>
      </c>
      <c r="G163" s="14"/>
      <c r="H163" s="193">
        <v>20</v>
      </c>
      <c r="I163" s="194"/>
      <c r="J163" s="14"/>
      <c r="K163" s="14"/>
      <c r="L163" s="190"/>
      <c r="M163" s="195"/>
      <c r="N163" s="196"/>
      <c r="O163" s="196"/>
      <c r="P163" s="196"/>
      <c r="Q163" s="196"/>
      <c r="R163" s="196"/>
      <c r="S163" s="196"/>
      <c r="T163" s="19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1" t="s">
        <v>128</v>
      </c>
      <c r="AU163" s="191" t="s">
        <v>83</v>
      </c>
      <c r="AV163" s="14" t="s">
        <v>83</v>
      </c>
      <c r="AW163" s="14" t="s">
        <v>30</v>
      </c>
      <c r="AX163" s="14" t="s">
        <v>73</v>
      </c>
      <c r="AY163" s="191" t="s">
        <v>120</v>
      </c>
    </row>
    <row r="164" s="13" customFormat="1">
      <c r="A164" s="13"/>
      <c r="B164" s="182"/>
      <c r="C164" s="13"/>
      <c r="D164" s="183" t="s">
        <v>128</v>
      </c>
      <c r="E164" s="184" t="s">
        <v>1</v>
      </c>
      <c r="F164" s="185" t="s">
        <v>178</v>
      </c>
      <c r="G164" s="13"/>
      <c r="H164" s="184" t="s">
        <v>1</v>
      </c>
      <c r="I164" s="186"/>
      <c r="J164" s="13"/>
      <c r="K164" s="13"/>
      <c r="L164" s="182"/>
      <c r="M164" s="187"/>
      <c r="N164" s="188"/>
      <c r="O164" s="188"/>
      <c r="P164" s="188"/>
      <c r="Q164" s="188"/>
      <c r="R164" s="188"/>
      <c r="S164" s="188"/>
      <c r="T164" s="18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4" t="s">
        <v>128</v>
      </c>
      <c r="AU164" s="184" t="s">
        <v>83</v>
      </c>
      <c r="AV164" s="13" t="s">
        <v>81</v>
      </c>
      <c r="AW164" s="13" t="s">
        <v>30</v>
      </c>
      <c r="AX164" s="13" t="s">
        <v>73</v>
      </c>
      <c r="AY164" s="184" t="s">
        <v>120</v>
      </c>
    </row>
    <row r="165" s="14" customFormat="1">
      <c r="A165" s="14"/>
      <c r="B165" s="190"/>
      <c r="C165" s="14"/>
      <c r="D165" s="183" t="s">
        <v>128</v>
      </c>
      <c r="E165" s="191" t="s">
        <v>1</v>
      </c>
      <c r="F165" s="192" t="s">
        <v>179</v>
      </c>
      <c r="G165" s="14"/>
      <c r="H165" s="193">
        <v>-16.760000000000002</v>
      </c>
      <c r="I165" s="194"/>
      <c r="J165" s="14"/>
      <c r="K165" s="14"/>
      <c r="L165" s="190"/>
      <c r="M165" s="195"/>
      <c r="N165" s="196"/>
      <c r="O165" s="196"/>
      <c r="P165" s="196"/>
      <c r="Q165" s="196"/>
      <c r="R165" s="196"/>
      <c r="S165" s="196"/>
      <c r="T165" s="19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1" t="s">
        <v>128</v>
      </c>
      <c r="AU165" s="191" t="s">
        <v>83</v>
      </c>
      <c r="AV165" s="14" t="s">
        <v>83</v>
      </c>
      <c r="AW165" s="14" t="s">
        <v>30</v>
      </c>
      <c r="AX165" s="14" t="s">
        <v>73</v>
      </c>
      <c r="AY165" s="191" t="s">
        <v>120</v>
      </c>
    </row>
    <row r="166" s="15" customFormat="1">
      <c r="A166" s="15"/>
      <c r="B166" s="198"/>
      <c r="C166" s="15"/>
      <c r="D166" s="183" t="s">
        <v>128</v>
      </c>
      <c r="E166" s="199" t="s">
        <v>1</v>
      </c>
      <c r="F166" s="200" t="s">
        <v>140</v>
      </c>
      <c r="G166" s="15"/>
      <c r="H166" s="201">
        <v>3.2399999999999984</v>
      </c>
      <c r="I166" s="202"/>
      <c r="J166" s="15"/>
      <c r="K166" s="15"/>
      <c r="L166" s="198"/>
      <c r="M166" s="203"/>
      <c r="N166" s="204"/>
      <c r="O166" s="204"/>
      <c r="P166" s="204"/>
      <c r="Q166" s="204"/>
      <c r="R166" s="204"/>
      <c r="S166" s="204"/>
      <c r="T166" s="20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199" t="s">
        <v>128</v>
      </c>
      <c r="AU166" s="199" t="s">
        <v>83</v>
      </c>
      <c r="AV166" s="15" t="s">
        <v>126</v>
      </c>
      <c r="AW166" s="15" t="s">
        <v>30</v>
      </c>
      <c r="AX166" s="15" t="s">
        <v>81</v>
      </c>
      <c r="AY166" s="199" t="s">
        <v>120</v>
      </c>
    </row>
    <row r="167" s="2" customFormat="1" ht="24.15" customHeight="1">
      <c r="A167" s="37"/>
      <c r="B167" s="167"/>
      <c r="C167" s="168" t="s">
        <v>180</v>
      </c>
      <c r="D167" s="168" t="s">
        <v>122</v>
      </c>
      <c r="E167" s="169" t="s">
        <v>181</v>
      </c>
      <c r="F167" s="170" t="s">
        <v>182</v>
      </c>
      <c r="G167" s="171" t="s">
        <v>153</v>
      </c>
      <c r="H167" s="172">
        <v>16.760000000000002</v>
      </c>
      <c r="I167" s="173"/>
      <c r="J167" s="174">
        <f>ROUND(I167*H167,2)</f>
        <v>0</v>
      </c>
      <c r="K167" s="175"/>
      <c r="L167" s="38"/>
      <c r="M167" s="176" t="s">
        <v>1</v>
      </c>
      <c r="N167" s="177" t="s">
        <v>38</v>
      </c>
      <c r="O167" s="76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0" t="s">
        <v>126</v>
      </c>
      <c r="AT167" s="180" t="s">
        <v>122</v>
      </c>
      <c r="AU167" s="180" t="s">
        <v>83</v>
      </c>
      <c r="AY167" s="18" t="s">
        <v>120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81</v>
      </c>
      <c r="BK167" s="181">
        <f>ROUND(I167*H167,2)</f>
        <v>0</v>
      </c>
      <c r="BL167" s="18" t="s">
        <v>126</v>
      </c>
      <c r="BM167" s="180" t="s">
        <v>183</v>
      </c>
    </row>
    <row r="168" s="13" customFormat="1">
      <c r="A168" s="13"/>
      <c r="B168" s="182"/>
      <c r="C168" s="13"/>
      <c r="D168" s="183" t="s">
        <v>128</v>
      </c>
      <c r="E168" s="184" t="s">
        <v>1</v>
      </c>
      <c r="F168" s="185" t="s">
        <v>169</v>
      </c>
      <c r="G168" s="13"/>
      <c r="H168" s="184" t="s">
        <v>1</v>
      </c>
      <c r="I168" s="186"/>
      <c r="J168" s="13"/>
      <c r="K168" s="13"/>
      <c r="L168" s="182"/>
      <c r="M168" s="187"/>
      <c r="N168" s="188"/>
      <c r="O168" s="188"/>
      <c r="P168" s="188"/>
      <c r="Q168" s="188"/>
      <c r="R168" s="188"/>
      <c r="S168" s="188"/>
      <c r="T168" s="18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4" t="s">
        <v>128</v>
      </c>
      <c r="AU168" s="184" t="s">
        <v>83</v>
      </c>
      <c r="AV168" s="13" t="s">
        <v>81</v>
      </c>
      <c r="AW168" s="13" t="s">
        <v>30</v>
      </c>
      <c r="AX168" s="13" t="s">
        <v>73</v>
      </c>
      <c r="AY168" s="184" t="s">
        <v>120</v>
      </c>
    </row>
    <row r="169" s="14" customFormat="1">
      <c r="A169" s="14"/>
      <c r="B169" s="190"/>
      <c r="C169" s="14"/>
      <c r="D169" s="183" t="s">
        <v>128</v>
      </c>
      <c r="E169" s="191" t="s">
        <v>1</v>
      </c>
      <c r="F169" s="192" t="s">
        <v>170</v>
      </c>
      <c r="G169" s="14"/>
      <c r="H169" s="193">
        <v>0.76000000000000001</v>
      </c>
      <c r="I169" s="194"/>
      <c r="J169" s="14"/>
      <c r="K169" s="14"/>
      <c r="L169" s="190"/>
      <c r="M169" s="195"/>
      <c r="N169" s="196"/>
      <c r="O169" s="196"/>
      <c r="P169" s="196"/>
      <c r="Q169" s="196"/>
      <c r="R169" s="196"/>
      <c r="S169" s="196"/>
      <c r="T169" s="19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1" t="s">
        <v>128</v>
      </c>
      <c r="AU169" s="191" t="s">
        <v>83</v>
      </c>
      <c r="AV169" s="14" t="s">
        <v>83</v>
      </c>
      <c r="AW169" s="14" t="s">
        <v>30</v>
      </c>
      <c r="AX169" s="14" t="s">
        <v>73</v>
      </c>
      <c r="AY169" s="191" t="s">
        <v>120</v>
      </c>
    </row>
    <row r="170" s="13" customFormat="1">
      <c r="A170" s="13"/>
      <c r="B170" s="182"/>
      <c r="C170" s="13"/>
      <c r="D170" s="183" t="s">
        <v>128</v>
      </c>
      <c r="E170" s="184" t="s">
        <v>1</v>
      </c>
      <c r="F170" s="185" t="s">
        <v>171</v>
      </c>
      <c r="G170" s="13"/>
      <c r="H170" s="184" t="s">
        <v>1</v>
      </c>
      <c r="I170" s="186"/>
      <c r="J170" s="13"/>
      <c r="K170" s="13"/>
      <c r="L170" s="182"/>
      <c r="M170" s="187"/>
      <c r="N170" s="188"/>
      <c r="O170" s="188"/>
      <c r="P170" s="188"/>
      <c r="Q170" s="188"/>
      <c r="R170" s="188"/>
      <c r="S170" s="188"/>
      <c r="T170" s="18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4" t="s">
        <v>128</v>
      </c>
      <c r="AU170" s="184" t="s">
        <v>83</v>
      </c>
      <c r="AV170" s="13" t="s">
        <v>81</v>
      </c>
      <c r="AW170" s="13" t="s">
        <v>30</v>
      </c>
      <c r="AX170" s="13" t="s">
        <v>73</v>
      </c>
      <c r="AY170" s="184" t="s">
        <v>120</v>
      </c>
    </row>
    <row r="171" s="14" customFormat="1">
      <c r="A171" s="14"/>
      <c r="B171" s="190"/>
      <c r="C171" s="14"/>
      <c r="D171" s="183" t="s">
        <v>128</v>
      </c>
      <c r="E171" s="191" t="s">
        <v>1</v>
      </c>
      <c r="F171" s="192" t="s">
        <v>157</v>
      </c>
      <c r="G171" s="14"/>
      <c r="H171" s="193">
        <v>16</v>
      </c>
      <c r="I171" s="194"/>
      <c r="J171" s="14"/>
      <c r="K171" s="14"/>
      <c r="L171" s="190"/>
      <c r="M171" s="195"/>
      <c r="N171" s="196"/>
      <c r="O171" s="196"/>
      <c r="P171" s="196"/>
      <c r="Q171" s="196"/>
      <c r="R171" s="196"/>
      <c r="S171" s="196"/>
      <c r="T171" s="19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1" t="s">
        <v>128</v>
      </c>
      <c r="AU171" s="191" t="s">
        <v>83</v>
      </c>
      <c r="AV171" s="14" t="s">
        <v>83</v>
      </c>
      <c r="AW171" s="14" t="s">
        <v>30</v>
      </c>
      <c r="AX171" s="14" t="s">
        <v>73</v>
      </c>
      <c r="AY171" s="191" t="s">
        <v>120</v>
      </c>
    </row>
    <row r="172" s="15" customFormat="1">
      <c r="A172" s="15"/>
      <c r="B172" s="198"/>
      <c r="C172" s="15"/>
      <c r="D172" s="183" t="s">
        <v>128</v>
      </c>
      <c r="E172" s="199" t="s">
        <v>1</v>
      </c>
      <c r="F172" s="200" t="s">
        <v>140</v>
      </c>
      <c r="G172" s="15"/>
      <c r="H172" s="201">
        <v>16.760000000000002</v>
      </c>
      <c r="I172" s="202"/>
      <c r="J172" s="15"/>
      <c r="K172" s="15"/>
      <c r="L172" s="198"/>
      <c r="M172" s="203"/>
      <c r="N172" s="204"/>
      <c r="O172" s="204"/>
      <c r="P172" s="204"/>
      <c r="Q172" s="204"/>
      <c r="R172" s="204"/>
      <c r="S172" s="204"/>
      <c r="T172" s="20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199" t="s">
        <v>128</v>
      </c>
      <c r="AU172" s="199" t="s">
        <v>83</v>
      </c>
      <c r="AV172" s="15" t="s">
        <v>126</v>
      </c>
      <c r="AW172" s="15" t="s">
        <v>30</v>
      </c>
      <c r="AX172" s="15" t="s">
        <v>81</v>
      </c>
      <c r="AY172" s="199" t="s">
        <v>120</v>
      </c>
    </row>
    <row r="173" s="2" customFormat="1" ht="33" customHeight="1">
      <c r="A173" s="37"/>
      <c r="B173" s="167"/>
      <c r="C173" s="168" t="s">
        <v>184</v>
      </c>
      <c r="D173" s="168" t="s">
        <v>122</v>
      </c>
      <c r="E173" s="169" t="s">
        <v>185</v>
      </c>
      <c r="F173" s="170" t="s">
        <v>186</v>
      </c>
      <c r="G173" s="171" t="s">
        <v>187</v>
      </c>
      <c r="H173" s="172">
        <v>5.8319999999999999</v>
      </c>
      <c r="I173" s="173"/>
      <c r="J173" s="174">
        <f>ROUND(I173*H173,2)</f>
        <v>0</v>
      </c>
      <c r="K173" s="175"/>
      <c r="L173" s="38"/>
      <c r="M173" s="176" t="s">
        <v>1</v>
      </c>
      <c r="N173" s="177" t="s">
        <v>38</v>
      </c>
      <c r="O173" s="76"/>
      <c r="P173" s="178">
        <f>O173*H173</f>
        <v>0</v>
      </c>
      <c r="Q173" s="178">
        <v>0</v>
      </c>
      <c r="R173" s="178">
        <f>Q173*H173</f>
        <v>0</v>
      </c>
      <c r="S173" s="178">
        <v>0</v>
      </c>
      <c r="T173" s="17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0" t="s">
        <v>126</v>
      </c>
      <c r="AT173" s="180" t="s">
        <v>122</v>
      </c>
      <c r="AU173" s="180" t="s">
        <v>83</v>
      </c>
      <c r="AY173" s="18" t="s">
        <v>120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81</v>
      </c>
      <c r="BK173" s="181">
        <f>ROUND(I173*H173,2)</f>
        <v>0</v>
      </c>
      <c r="BL173" s="18" t="s">
        <v>126</v>
      </c>
      <c r="BM173" s="180" t="s">
        <v>188</v>
      </c>
    </row>
    <row r="174" s="14" customFormat="1">
      <c r="A174" s="14"/>
      <c r="B174" s="190"/>
      <c r="C174" s="14"/>
      <c r="D174" s="183" t="s">
        <v>128</v>
      </c>
      <c r="E174" s="191" t="s">
        <v>1</v>
      </c>
      <c r="F174" s="192" t="s">
        <v>189</v>
      </c>
      <c r="G174" s="14"/>
      <c r="H174" s="193">
        <v>5.8319999999999999</v>
      </c>
      <c r="I174" s="194"/>
      <c r="J174" s="14"/>
      <c r="K174" s="14"/>
      <c r="L174" s="190"/>
      <c r="M174" s="195"/>
      <c r="N174" s="196"/>
      <c r="O174" s="196"/>
      <c r="P174" s="196"/>
      <c r="Q174" s="196"/>
      <c r="R174" s="196"/>
      <c r="S174" s="196"/>
      <c r="T174" s="19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1" t="s">
        <v>128</v>
      </c>
      <c r="AU174" s="191" t="s">
        <v>83</v>
      </c>
      <c r="AV174" s="14" t="s">
        <v>83</v>
      </c>
      <c r="AW174" s="14" t="s">
        <v>30</v>
      </c>
      <c r="AX174" s="14" t="s">
        <v>81</v>
      </c>
      <c r="AY174" s="191" t="s">
        <v>120</v>
      </c>
    </row>
    <row r="175" s="2" customFormat="1" ht="24.15" customHeight="1">
      <c r="A175" s="37"/>
      <c r="B175" s="167"/>
      <c r="C175" s="168" t="s">
        <v>190</v>
      </c>
      <c r="D175" s="168" t="s">
        <v>122</v>
      </c>
      <c r="E175" s="169" t="s">
        <v>191</v>
      </c>
      <c r="F175" s="170" t="s">
        <v>192</v>
      </c>
      <c r="G175" s="171" t="s">
        <v>153</v>
      </c>
      <c r="H175" s="172">
        <v>0.76000000000000001</v>
      </c>
      <c r="I175" s="173"/>
      <c r="J175" s="174">
        <f>ROUND(I175*H175,2)</f>
        <v>0</v>
      </c>
      <c r="K175" s="175"/>
      <c r="L175" s="38"/>
      <c r="M175" s="176" t="s">
        <v>1</v>
      </c>
      <c r="N175" s="177" t="s">
        <v>38</v>
      </c>
      <c r="O175" s="76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0" t="s">
        <v>126</v>
      </c>
      <c r="AT175" s="180" t="s">
        <v>122</v>
      </c>
      <c r="AU175" s="180" t="s">
        <v>83</v>
      </c>
      <c r="AY175" s="18" t="s">
        <v>120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8" t="s">
        <v>81</v>
      </c>
      <c r="BK175" s="181">
        <f>ROUND(I175*H175,2)</f>
        <v>0</v>
      </c>
      <c r="BL175" s="18" t="s">
        <v>126</v>
      </c>
      <c r="BM175" s="180" t="s">
        <v>193</v>
      </c>
    </row>
    <row r="176" s="13" customFormat="1">
      <c r="A176" s="13"/>
      <c r="B176" s="182"/>
      <c r="C176" s="13"/>
      <c r="D176" s="183" t="s">
        <v>128</v>
      </c>
      <c r="E176" s="184" t="s">
        <v>1</v>
      </c>
      <c r="F176" s="185" t="s">
        <v>194</v>
      </c>
      <c r="G176" s="13"/>
      <c r="H176" s="184" t="s">
        <v>1</v>
      </c>
      <c r="I176" s="186"/>
      <c r="J176" s="13"/>
      <c r="K176" s="13"/>
      <c r="L176" s="182"/>
      <c r="M176" s="187"/>
      <c r="N176" s="188"/>
      <c r="O176" s="188"/>
      <c r="P176" s="188"/>
      <c r="Q176" s="188"/>
      <c r="R176" s="188"/>
      <c r="S176" s="188"/>
      <c r="T176" s="18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4" t="s">
        <v>128</v>
      </c>
      <c r="AU176" s="184" t="s">
        <v>83</v>
      </c>
      <c r="AV176" s="13" t="s">
        <v>81</v>
      </c>
      <c r="AW176" s="13" t="s">
        <v>30</v>
      </c>
      <c r="AX176" s="13" t="s">
        <v>73</v>
      </c>
      <c r="AY176" s="184" t="s">
        <v>120</v>
      </c>
    </row>
    <row r="177" s="14" customFormat="1">
      <c r="A177" s="14"/>
      <c r="B177" s="190"/>
      <c r="C177" s="14"/>
      <c r="D177" s="183" t="s">
        <v>128</v>
      </c>
      <c r="E177" s="191" t="s">
        <v>1</v>
      </c>
      <c r="F177" s="192" t="s">
        <v>195</v>
      </c>
      <c r="G177" s="14"/>
      <c r="H177" s="193">
        <v>0.76000000000000001</v>
      </c>
      <c r="I177" s="194"/>
      <c r="J177" s="14"/>
      <c r="K177" s="14"/>
      <c r="L177" s="190"/>
      <c r="M177" s="195"/>
      <c r="N177" s="196"/>
      <c r="O177" s="196"/>
      <c r="P177" s="196"/>
      <c r="Q177" s="196"/>
      <c r="R177" s="196"/>
      <c r="S177" s="196"/>
      <c r="T177" s="19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1" t="s">
        <v>128</v>
      </c>
      <c r="AU177" s="191" t="s">
        <v>83</v>
      </c>
      <c r="AV177" s="14" t="s">
        <v>83</v>
      </c>
      <c r="AW177" s="14" t="s">
        <v>30</v>
      </c>
      <c r="AX177" s="14" t="s">
        <v>81</v>
      </c>
      <c r="AY177" s="191" t="s">
        <v>120</v>
      </c>
    </row>
    <row r="178" s="2" customFormat="1" ht="24.15" customHeight="1">
      <c r="A178" s="37"/>
      <c r="B178" s="167"/>
      <c r="C178" s="168" t="s">
        <v>196</v>
      </c>
      <c r="D178" s="168" t="s">
        <v>122</v>
      </c>
      <c r="E178" s="169" t="s">
        <v>197</v>
      </c>
      <c r="F178" s="170" t="s">
        <v>198</v>
      </c>
      <c r="G178" s="171" t="s">
        <v>125</v>
      </c>
      <c r="H178" s="172">
        <v>165</v>
      </c>
      <c r="I178" s="173"/>
      <c r="J178" s="174">
        <f>ROUND(I178*H178,2)</f>
        <v>0</v>
      </c>
      <c r="K178" s="175"/>
      <c r="L178" s="38"/>
      <c r="M178" s="176" t="s">
        <v>1</v>
      </c>
      <c r="N178" s="177" t="s">
        <v>38</v>
      </c>
      <c r="O178" s="76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0" t="s">
        <v>126</v>
      </c>
      <c r="AT178" s="180" t="s">
        <v>122</v>
      </c>
      <c r="AU178" s="180" t="s">
        <v>83</v>
      </c>
      <c r="AY178" s="18" t="s">
        <v>120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81</v>
      </c>
      <c r="BK178" s="181">
        <f>ROUND(I178*H178,2)</f>
        <v>0</v>
      </c>
      <c r="BL178" s="18" t="s">
        <v>126</v>
      </c>
      <c r="BM178" s="180" t="s">
        <v>199</v>
      </c>
    </row>
    <row r="179" s="12" customFormat="1" ht="22.8" customHeight="1">
      <c r="A179" s="12"/>
      <c r="B179" s="154"/>
      <c r="C179" s="12"/>
      <c r="D179" s="155" t="s">
        <v>72</v>
      </c>
      <c r="E179" s="165" t="s">
        <v>145</v>
      </c>
      <c r="F179" s="165" t="s">
        <v>200</v>
      </c>
      <c r="G179" s="12"/>
      <c r="H179" s="12"/>
      <c r="I179" s="157"/>
      <c r="J179" s="166">
        <f>BK179</f>
        <v>0</v>
      </c>
      <c r="K179" s="12"/>
      <c r="L179" s="154"/>
      <c r="M179" s="159"/>
      <c r="N179" s="160"/>
      <c r="O179" s="160"/>
      <c r="P179" s="161">
        <f>SUM(P180:P189)</f>
        <v>0</v>
      </c>
      <c r="Q179" s="160"/>
      <c r="R179" s="161">
        <f>SUM(R180:R189)</f>
        <v>11.716000000000001</v>
      </c>
      <c r="S179" s="160"/>
      <c r="T179" s="162">
        <f>SUM(T180:T189)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5" t="s">
        <v>81</v>
      </c>
      <c r="AT179" s="163" t="s">
        <v>72</v>
      </c>
      <c r="AU179" s="163" t="s">
        <v>81</v>
      </c>
      <c r="AY179" s="155" t="s">
        <v>120</v>
      </c>
      <c r="BK179" s="164">
        <f>SUM(BK180:BK189)</f>
        <v>0</v>
      </c>
    </row>
    <row r="180" s="2" customFormat="1" ht="21.75" customHeight="1">
      <c r="A180" s="37"/>
      <c r="B180" s="167"/>
      <c r="C180" s="168" t="s">
        <v>201</v>
      </c>
      <c r="D180" s="168" t="s">
        <v>122</v>
      </c>
      <c r="E180" s="169" t="s">
        <v>202</v>
      </c>
      <c r="F180" s="170" t="s">
        <v>203</v>
      </c>
      <c r="G180" s="171" t="s">
        <v>125</v>
      </c>
      <c r="H180" s="172">
        <v>40</v>
      </c>
      <c r="I180" s="173"/>
      <c r="J180" s="174">
        <f>ROUND(I180*H180,2)</f>
        <v>0</v>
      </c>
      <c r="K180" s="175"/>
      <c r="L180" s="38"/>
      <c r="M180" s="176" t="s">
        <v>1</v>
      </c>
      <c r="N180" s="177" t="s">
        <v>38</v>
      </c>
      <c r="O180" s="76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0" t="s">
        <v>126</v>
      </c>
      <c r="AT180" s="180" t="s">
        <v>122</v>
      </c>
      <c r="AU180" s="180" t="s">
        <v>83</v>
      </c>
      <c r="AY180" s="18" t="s">
        <v>120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81</v>
      </c>
      <c r="BK180" s="181">
        <f>ROUND(I180*H180,2)</f>
        <v>0</v>
      </c>
      <c r="BL180" s="18" t="s">
        <v>126</v>
      </c>
      <c r="BM180" s="180" t="s">
        <v>204</v>
      </c>
    </row>
    <row r="181" s="13" customFormat="1">
      <c r="A181" s="13"/>
      <c r="B181" s="182"/>
      <c r="C181" s="13"/>
      <c r="D181" s="183" t="s">
        <v>128</v>
      </c>
      <c r="E181" s="184" t="s">
        <v>1</v>
      </c>
      <c r="F181" s="185" t="s">
        <v>205</v>
      </c>
      <c r="G181" s="13"/>
      <c r="H181" s="184" t="s">
        <v>1</v>
      </c>
      <c r="I181" s="186"/>
      <c r="J181" s="13"/>
      <c r="K181" s="13"/>
      <c r="L181" s="182"/>
      <c r="M181" s="187"/>
      <c r="N181" s="188"/>
      <c r="O181" s="188"/>
      <c r="P181" s="188"/>
      <c r="Q181" s="188"/>
      <c r="R181" s="188"/>
      <c r="S181" s="188"/>
      <c r="T181" s="18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4" t="s">
        <v>128</v>
      </c>
      <c r="AU181" s="184" t="s">
        <v>83</v>
      </c>
      <c r="AV181" s="13" t="s">
        <v>81</v>
      </c>
      <c r="AW181" s="13" t="s">
        <v>30</v>
      </c>
      <c r="AX181" s="13" t="s">
        <v>73</v>
      </c>
      <c r="AY181" s="184" t="s">
        <v>120</v>
      </c>
    </row>
    <row r="182" s="14" customFormat="1">
      <c r="A182" s="14"/>
      <c r="B182" s="190"/>
      <c r="C182" s="14"/>
      <c r="D182" s="183" t="s">
        <v>128</v>
      </c>
      <c r="E182" s="191" t="s">
        <v>1</v>
      </c>
      <c r="F182" s="192" t="s">
        <v>206</v>
      </c>
      <c r="G182" s="14"/>
      <c r="H182" s="193">
        <v>40</v>
      </c>
      <c r="I182" s="194"/>
      <c r="J182" s="14"/>
      <c r="K182" s="14"/>
      <c r="L182" s="190"/>
      <c r="M182" s="195"/>
      <c r="N182" s="196"/>
      <c r="O182" s="196"/>
      <c r="P182" s="196"/>
      <c r="Q182" s="196"/>
      <c r="R182" s="196"/>
      <c r="S182" s="196"/>
      <c r="T182" s="19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1" t="s">
        <v>128</v>
      </c>
      <c r="AU182" s="191" t="s">
        <v>83</v>
      </c>
      <c r="AV182" s="14" t="s">
        <v>83</v>
      </c>
      <c r="AW182" s="14" t="s">
        <v>30</v>
      </c>
      <c r="AX182" s="14" t="s">
        <v>81</v>
      </c>
      <c r="AY182" s="191" t="s">
        <v>120</v>
      </c>
    </row>
    <row r="183" s="2" customFormat="1" ht="16.5" customHeight="1">
      <c r="A183" s="37"/>
      <c r="B183" s="167"/>
      <c r="C183" s="168" t="s">
        <v>8</v>
      </c>
      <c r="D183" s="168" t="s">
        <v>122</v>
      </c>
      <c r="E183" s="169" t="s">
        <v>207</v>
      </c>
      <c r="F183" s="170" t="s">
        <v>208</v>
      </c>
      <c r="G183" s="171" t="s">
        <v>153</v>
      </c>
      <c r="H183" s="172">
        <v>16</v>
      </c>
      <c r="I183" s="173"/>
      <c r="J183" s="174">
        <f>ROUND(I183*H183,2)</f>
        <v>0</v>
      </c>
      <c r="K183" s="175"/>
      <c r="L183" s="38"/>
      <c r="M183" s="176" t="s">
        <v>1</v>
      </c>
      <c r="N183" s="177" t="s">
        <v>38</v>
      </c>
      <c r="O183" s="76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0" t="s">
        <v>126</v>
      </c>
      <c r="AT183" s="180" t="s">
        <v>122</v>
      </c>
      <c r="AU183" s="180" t="s">
        <v>83</v>
      </c>
      <c r="AY183" s="18" t="s">
        <v>120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81</v>
      </c>
      <c r="BK183" s="181">
        <f>ROUND(I183*H183,2)</f>
        <v>0</v>
      </c>
      <c r="BL183" s="18" t="s">
        <v>126</v>
      </c>
      <c r="BM183" s="180" t="s">
        <v>209</v>
      </c>
    </row>
    <row r="184" s="2" customFormat="1" ht="24.15" customHeight="1">
      <c r="A184" s="37"/>
      <c r="B184" s="167"/>
      <c r="C184" s="168" t="s">
        <v>157</v>
      </c>
      <c r="D184" s="168" t="s">
        <v>122</v>
      </c>
      <c r="E184" s="169" t="s">
        <v>210</v>
      </c>
      <c r="F184" s="170" t="s">
        <v>211</v>
      </c>
      <c r="G184" s="171" t="s">
        <v>125</v>
      </c>
      <c r="H184" s="172">
        <v>40</v>
      </c>
      <c r="I184" s="173"/>
      <c r="J184" s="174">
        <f>ROUND(I184*H184,2)</f>
        <v>0</v>
      </c>
      <c r="K184" s="175"/>
      <c r="L184" s="38"/>
      <c r="M184" s="176" t="s">
        <v>1</v>
      </c>
      <c r="N184" s="177" t="s">
        <v>38</v>
      </c>
      <c r="O184" s="76"/>
      <c r="P184" s="178">
        <f>O184*H184</f>
        <v>0</v>
      </c>
      <c r="Q184" s="178">
        <v>0.11162</v>
      </c>
      <c r="R184" s="178">
        <f>Q184*H184</f>
        <v>4.4648000000000003</v>
      </c>
      <c r="S184" s="178">
        <v>0</v>
      </c>
      <c r="T184" s="17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0" t="s">
        <v>126</v>
      </c>
      <c r="AT184" s="180" t="s">
        <v>122</v>
      </c>
      <c r="AU184" s="180" t="s">
        <v>83</v>
      </c>
      <c r="AY184" s="18" t="s">
        <v>120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81</v>
      </c>
      <c r="BK184" s="181">
        <f>ROUND(I184*H184,2)</f>
        <v>0</v>
      </c>
      <c r="BL184" s="18" t="s">
        <v>126</v>
      </c>
      <c r="BM184" s="180" t="s">
        <v>212</v>
      </c>
    </row>
    <row r="185" s="13" customFormat="1">
      <c r="A185" s="13"/>
      <c r="B185" s="182"/>
      <c r="C185" s="13"/>
      <c r="D185" s="183" t="s">
        <v>128</v>
      </c>
      <c r="E185" s="184" t="s">
        <v>1</v>
      </c>
      <c r="F185" s="185" t="s">
        <v>213</v>
      </c>
      <c r="G185" s="13"/>
      <c r="H185" s="184" t="s">
        <v>1</v>
      </c>
      <c r="I185" s="186"/>
      <c r="J185" s="13"/>
      <c r="K185" s="13"/>
      <c r="L185" s="182"/>
      <c r="M185" s="187"/>
      <c r="N185" s="188"/>
      <c r="O185" s="188"/>
      <c r="P185" s="188"/>
      <c r="Q185" s="188"/>
      <c r="R185" s="188"/>
      <c r="S185" s="188"/>
      <c r="T185" s="18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4" t="s">
        <v>128</v>
      </c>
      <c r="AU185" s="184" t="s">
        <v>83</v>
      </c>
      <c r="AV185" s="13" t="s">
        <v>81</v>
      </c>
      <c r="AW185" s="13" t="s">
        <v>30</v>
      </c>
      <c r="AX185" s="13" t="s">
        <v>73</v>
      </c>
      <c r="AY185" s="184" t="s">
        <v>120</v>
      </c>
    </row>
    <row r="186" s="14" customFormat="1">
      <c r="A186" s="14"/>
      <c r="B186" s="190"/>
      <c r="C186" s="14"/>
      <c r="D186" s="183" t="s">
        <v>128</v>
      </c>
      <c r="E186" s="191" t="s">
        <v>1</v>
      </c>
      <c r="F186" s="192" t="s">
        <v>214</v>
      </c>
      <c r="G186" s="14"/>
      <c r="H186" s="193">
        <v>40</v>
      </c>
      <c r="I186" s="194"/>
      <c r="J186" s="14"/>
      <c r="K186" s="14"/>
      <c r="L186" s="190"/>
      <c r="M186" s="195"/>
      <c r="N186" s="196"/>
      <c r="O186" s="196"/>
      <c r="P186" s="196"/>
      <c r="Q186" s="196"/>
      <c r="R186" s="196"/>
      <c r="S186" s="196"/>
      <c r="T186" s="19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1" t="s">
        <v>128</v>
      </c>
      <c r="AU186" s="191" t="s">
        <v>83</v>
      </c>
      <c r="AV186" s="14" t="s">
        <v>83</v>
      </c>
      <c r="AW186" s="14" t="s">
        <v>30</v>
      </c>
      <c r="AX186" s="14" t="s">
        <v>81</v>
      </c>
      <c r="AY186" s="191" t="s">
        <v>120</v>
      </c>
    </row>
    <row r="187" s="2" customFormat="1" ht="21.75" customHeight="1">
      <c r="A187" s="37"/>
      <c r="B187" s="167"/>
      <c r="C187" s="206" t="s">
        <v>215</v>
      </c>
      <c r="D187" s="206" t="s">
        <v>216</v>
      </c>
      <c r="E187" s="207" t="s">
        <v>217</v>
      </c>
      <c r="F187" s="208" t="s">
        <v>218</v>
      </c>
      <c r="G187" s="209" t="s">
        <v>125</v>
      </c>
      <c r="H187" s="210">
        <v>41.200000000000003</v>
      </c>
      <c r="I187" s="211"/>
      <c r="J187" s="212">
        <f>ROUND(I187*H187,2)</f>
        <v>0</v>
      </c>
      <c r="K187" s="213"/>
      <c r="L187" s="214"/>
      <c r="M187" s="215" t="s">
        <v>1</v>
      </c>
      <c r="N187" s="216" t="s">
        <v>38</v>
      </c>
      <c r="O187" s="76"/>
      <c r="P187" s="178">
        <f>O187*H187</f>
        <v>0</v>
      </c>
      <c r="Q187" s="178">
        <v>0.17599999999999999</v>
      </c>
      <c r="R187" s="178">
        <f>Q187*H187</f>
        <v>7.2511999999999999</v>
      </c>
      <c r="S187" s="178">
        <v>0</v>
      </c>
      <c r="T187" s="17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0" t="s">
        <v>163</v>
      </c>
      <c r="AT187" s="180" t="s">
        <v>216</v>
      </c>
      <c r="AU187" s="180" t="s">
        <v>83</v>
      </c>
      <c r="AY187" s="18" t="s">
        <v>120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81</v>
      </c>
      <c r="BK187" s="181">
        <f>ROUND(I187*H187,2)</f>
        <v>0</v>
      </c>
      <c r="BL187" s="18" t="s">
        <v>126</v>
      </c>
      <c r="BM187" s="180" t="s">
        <v>219</v>
      </c>
    </row>
    <row r="188" s="13" customFormat="1">
      <c r="A188" s="13"/>
      <c r="B188" s="182"/>
      <c r="C188" s="13"/>
      <c r="D188" s="183" t="s">
        <v>128</v>
      </c>
      <c r="E188" s="184" t="s">
        <v>1</v>
      </c>
      <c r="F188" s="185" t="s">
        <v>213</v>
      </c>
      <c r="G188" s="13"/>
      <c r="H188" s="184" t="s">
        <v>1</v>
      </c>
      <c r="I188" s="186"/>
      <c r="J188" s="13"/>
      <c r="K188" s="13"/>
      <c r="L188" s="182"/>
      <c r="M188" s="187"/>
      <c r="N188" s="188"/>
      <c r="O188" s="188"/>
      <c r="P188" s="188"/>
      <c r="Q188" s="188"/>
      <c r="R188" s="188"/>
      <c r="S188" s="188"/>
      <c r="T188" s="18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4" t="s">
        <v>128</v>
      </c>
      <c r="AU188" s="184" t="s">
        <v>83</v>
      </c>
      <c r="AV188" s="13" t="s">
        <v>81</v>
      </c>
      <c r="AW188" s="13" t="s">
        <v>30</v>
      </c>
      <c r="AX188" s="13" t="s">
        <v>73</v>
      </c>
      <c r="AY188" s="184" t="s">
        <v>120</v>
      </c>
    </row>
    <row r="189" s="14" customFormat="1">
      <c r="A189" s="14"/>
      <c r="B189" s="190"/>
      <c r="C189" s="14"/>
      <c r="D189" s="183" t="s">
        <v>128</v>
      </c>
      <c r="E189" s="191" t="s">
        <v>1</v>
      </c>
      <c r="F189" s="192" t="s">
        <v>220</v>
      </c>
      <c r="G189" s="14"/>
      <c r="H189" s="193">
        <v>41.200000000000003</v>
      </c>
      <c r="I189" s="194"/>
      <c r="J189" s="14"/>
      <c r="K189" s="14"/>
      <c r="L189" s="190"/>
      <c r="M189" s="195"/>
      <c r="N189" s="196"/>
      <c r="O189" s="196"/>
      <c r="P189" s="196"/>
      <c r="Q189" s="196"/>
      <c r="R189" s="196"/>
      <c r="S189" s="196"/>
      <c r="T189" s="19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1" t="s">
        <v>128</v>
      </c>
      <c r="AU189" s="191" t="s">
        <v>83</v>
      </c>
      <c r="AV189" s="14" t="s">
        <v>83</v>
      </c>
      <c r="AW189" s="14" t="s">
        <v>30</v>
      </c>
      <c r="AX189" s="14" t="s">
        <v>81</v>
      </c>
      <c r="AY189" s="191" t="s">
        <v>120</v>
      </c>
    </row>
    <row r="190" s="12" customFormat="1" ht="22.8" customHeight="1">
      <c r="A190" s="12"/>
      <c r="B190" s="154"/>
      <c r="C190" s="12"/>
      <c r="D190" s="155" t="s">
        <v>72</v>
      </c>
      <c r="E190" s="165" t="s">
        <v>221</v>
      </c>
      <c r="F190" s="165" t="s">
        <v>222</v>
      </c>
      <c r="G190" s="12"/>
      <c r="H190" s="12"/>
      <c r="I190" s="157"/>
      <c r="J190" s="166">
        <f>BK190</f>
        <v>0</v>
      </c>
      <c r="K190" s="12"/>
      <c r="L190" s="154"/>
      <c r="M190" s="159"/>
      <c r="N190" s="160"/>
      <c r="O190" s="160"/>
      <c r="P190" s="161">
        <f>SUM(P191:P201)</f>
        <v>0</v>
      </c>
      <c r="Q190" s="160"/>
      <c r="R190" s="161">
        <f>SUM(R191:R201)</f>
        <v>26.547039999999996</v>
      </c>
      <c r="S190" s="160"/>
      <c r="T190" s="162">
        <f>SUM(T191:T201)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5" t="s">
        <v>81</v>
      </c>
      <c r="AT190" s="163" t="s">
        <v>72</v>
      </c>
      <c r="AU190" s="163" t="s">
        <v>81</v>
      </c>
      <c r="AY190" s="155" t="s">
        <v>120</v>
      </c>
      <c r="BK190" s="164">
        <f>SUM(BK191:BK201)</f>
        <v>0</v>
      </c>
    </row>
    <row r="191" s="2" customFormat="1" ht="24.15" customHeight="1">
      <c r="A191" s="37"/>
      <c r="B191" s="167"/>
      <c r="C191" s="168" t="s">
        <v>223</v>
      </c>
      <c r="D191" s="168" t="s">
        <v>122</v>
      </c>
      <c r="E191" s="169" t="s">
        <v>224</v>
      </c>
      <c r="F191" s="170" t="s">
        <v>225</v>
      </c>
      <c r="G191" s="171" t="s">
        <v>125</v>
      </c>
      <c r="H191" s="172">
        <v>26</v>
      </c>
      <c r="I191" s="173"/>
      <c r="J191" s="174">
        <f>ROUND(I191*H191,2)</f>
        <v>0</v>
      </c>
      <c r="K191" s="175"/>
      <c r="L191" s="38"/>
      <c r="M191" s="176" t="s">
        <v>1</v>
      </c>
      <c r="N191" s="177" t="s">
        <v>38</v>
      </c>
      <c r="O191" s="76"/>
      <c r="P191" s="178">
        <f>O191*H191</f>
        <v>0</v>
      </c>
      <c r="Q191" s="178">
        <v>0.34499999999999997</v>
      </c>
      <c r="R191" s="178">
        <f>Q191*H191</f>
        <v>8.9699999999999989</v>
      </c>
      <c r="S191" s="178">
        <v>0</v>
      </c>
      <c r="T191" s="17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0" t="s">
        <v>126</v>
      </c>
      <c r="AT191" s="180" t="s">
        <v>122</v>
      </c>
      <c r="AU191" s="180" t="s">
        <v>83</v>
      </c>
      <c r="AY191" s="18" t="s">
        <v>120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81</v>
      </c>
      <c r="BK191" s="181">
        <f>ROUND(I191*H191,2)</f>
        <v>0</v>
      </c>
      <c r="BL191" s="18" t="s">
        <v>126</v>
      </c>
      <c r="BM191" s="180" t="s">
        <v>226</v>
      </c>
    </row>
    <row r="192" s="13" customFormat="1">
      <c r="A192" s="13"/>
      <c r="B192" s="182"/>
      <c r="C192" s="13"/>
      <c r="D192" s="183" t="s">
        <v>128</v>
      </c>
      <c r="E192" s="184" t="s">
        <v>1</v>
      </c>
      <c r="F192" s="185" t="s">
        <v>227</v>
      </c>
      <c r="G192" s="13"/>
      <c r="H192" s="184" t="s">
        <v>1</v>
      </c>
      <c r="I192" s="186"/>
      <c r="J192" s="13"/>
      <c r="K192" s="13"/>
      <c r="L192" s="182"/>
      <c r="M192" s="187"/>
      <c r="N192" s="188"/>
      <c r="O192" s="188"/>
      <c r="P192" s="188"/>
      <c r="Q192" s="188"/>
      <c r="R192" s="188"/>
      <c r="S192" s="188"/>
      <c r="T192" s="18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4" t="s">
        <v>128</v>
      </c>
      <c r="AU192" s="184" t="s">
        <v>83</v>
      </c>
      <c r="AV192" s="13" t="s">
        <v>81</v>
      </c>
      <c r="AW192" s="13" t="s">
        <v>30</v>
      </c>
      <c r="AX192" s="13" t="s">
        <v>73</v>
      </c>
      <c r="AY192" s="184" t="s">
        <v>120</v>
      </c>
    </row>
    <row r="193" s="14" customFormat="1">
      <c r="A193" s="14"/>
      <c r="B193" s="190"/>
      <c r="C193" s="14"/>
      <c r="D193" s="183" t="s">
        <v>128</v>
      </c>
      <c r="E193" s="191" t="s">
        <v>1</v>
      </c>
      <c r="F193" s="192" t="s">
        <v>228</v>
      </c>
      <c r="G193" s="14"/>
      <c r="H193" s="193">
        <v>26</v>
      </c>
      <c r="I193" s="194"/>
      <c r="J193" s="14"/>
      <c r="K193" s="14"/>
      <c r="L193" s="190"/>
      <c r="M193" s="195"/>
      <c r="N193" s="196"/>
      <c r="O193" s="196"/>
      <c r="P193" s="196"/>
      <c r="Q193" s="196"/>
      <c r="R193" s="196"/>
      <c r="S193" s="196"/>
      <c r="T193" s="19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1" t="s">
        <v>128</v>
      </c>
      <c r="AU193" s="191" t="s">
        <v>83</v>
      </c>
      <c r="AV193" s="14" t="s">
        <v>83</v>
      </c>
      <c r="AW193" s="14" t="s">
        <v>30</v>
      </c>
      <c r="AX193" s="14" t="s">
        <v>81</v>
      </c>
      <c r="AY193" s="191" t="s">
        <v>120</v>
      </c>
    </row>
    <row r="194" s="2" customFormat="1" ht="24.15" customHeight="1">
      <c r="A194" s="37"/>
      <c r="B194" s="167"/>
      <c r="C194" s="168" t="s">
        <v>229</v>
      </c>
      <c r="D194" s="168" t="s">
        <v>122</v>
      </c>
      <c r="E194" s="169" t="s">
        <v>230</v>
      </c>
      <c r="F194" s="170" t="s">
        <v>231</v>
      </c>
      <c r="G194" s="171" t="s">
        <v>125</v>
      </c>
      <c r="H194" s="172">
        <v>26</v>
      </c>
      <c r="I194" s="173"/>
      <c r="J194" s="174">
        <f>ROUND(I194*H194,2)</f>
        <v>0</v>
      </c>
      <c r="K194" s="175"/>
      <c r="L194" s="38"/>
      <c r="M194" s="176" t="s">
        <v>1</v>
      </c>
      <c r="N194" s="177" t="s">
        <v>38</v>
      </c>
      <c r="O194" s="76"/>
      <c r="P194" s="178">
        <f>O194*H194</f>
        <v>0</v>
      </c>
      <c r="Q194" s="178">
        <v>0.38313999999999998</v>
      </c>
      <c r="R194" s="178">
        <f>Q194*H194</f>
        <v>9.9616399999999992</v>
      </c>
      <c r="S194" s="178">
        <v>0</v>
      </c>
      <c r="T194" s="17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0" t="s">
        <v>126</v>
      </c>
      <c r="AT194" s="180" t="s">
        <v>122</v>
      </c>
      <c r="AU194" s="180" t="s">
        <v>83</v>
      </c>
      <c r="AY194" s="18" t="s">
        <v>120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8" t="s">
        <v>81</v>
      </c>
      <c r="BK194" s="181">
        <f>ROUND(I194*H194,2)</f>
        <v>0</v>
      </c>
      <c r="BL194" s="18" t="s">
        <v>126</v>
      </c>
      <c r="BM194" s="180" t="s">
        <v>232</v>
      </c>
    </row>
    <row r="195" s="2" customFormat="1" ht="24.15" customHeight="1">
      <c r="A195" s="37"/>
      <c r="B195" s="167"/>
      <c r="C195" s="168" t="s">
        <v>233</v>
      </c>
      <c r="D195" s="168" t="s">
        <v>122</v>
      </c>
      <c r="E195" s="169" t="s">
        <v>234</v>
      </c>
      <c r="F195" s="170" t="s">
        <v>235</v>
      </c>
      <c r="G195" s="171" t="s">
        <v>125</v>
      </c>
      <c r="H195" s="172">
        <v>26</v>
      </c>
      <c r="I195" s="173"/>
      <c r="J195" s="174">
        <f>ROUND(I195*H195,2)</f>
        <v>0</v>
      </c>
      <c r="K195" s="175"/>
      <c r="L195" s="38"/>
      <c r="M195" s="176" t="s">
        <v>1</v>
      </c>
      <c r="N195" s="177" t="s">
        <v>38</v>
      </c>
      <c r="O195" s="76"/>
      <c r="P195" s="178">
        <f>O195*H195</f>
        <v>0</v>
      </c>
      <c r="Q195" s="178">
        <v>0.11162</v>
      </c>
      <c r="R195" s="178">
        <f>Q195*H195</f>
        <v>2.90212</v>
      </c>
      <c r="S195" s="178">
        <v>0</v>
      </c>
      <c r="T195" s="17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0" t="s">
        <v>126</v>
      </c>
      <c r="AT195" s="180" t="s">
        <v>122</v>
      </c>
      <c r="AU195" s="180" t="s">
        <v>83</v>
      </c>
      <c r="AY195" s="18" t="s">
        <v>120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81</v>
      </c>
      <c r="BK195" s="181">
        <f>ROUND(I195*H195,2)</f>
        <v>0</v>
      </c>
      <c r="BL195" s="18" t="s">
        <v>126</v>
      </c>
      <c r="BM195" s="180" t="s">
        <v>236</v>
      </c>
    </row>
    <row r="196" s="2" customFormat="1" ht="16.5" customHeight="1">
      <c r="A196" s="37"/>
      <c r="B196" s="167"/>
      <c r="C196" s="206" t="s">
        <v>7</v>
      </c>
      <c r="D196" s="206" t="s">
        <v>216</v>
      </c>
      <c r="E196" s="207" t="s">
        <v>237</v>
      </c>
      <c r="F196" s="208" t="s">
        <v>238</v>
      </c>
      <c r="G196" s="209" t="s">
        <v>125</v>
      </c>
      <c r="H196" s="210">
        <v>1.03</v>
      </c>
      <c r="I196" s="211"/>
      <c r="J196" s="212">
        <f>ROUND(I196*H196,2)</f>
        <v>0</v>
      </c>
      <c r="K196" s="213"/>
      <c r="L196" s="214"/>
      <c r="M196" s="215" t="s">
        <v>1</v>
      </c>
      <c r="N196" s="216" t="s">
        <v>38</v>
      </c>
      <c r="O196" s="76"/>
      <c r="P196" s="178">
        <f>O196*H196</f>
        <v>0</v>
      </c>
      <c r="Q196" s="178">
        <v>0.17599999999999999</v>
      </c>
      <c r="R196" s="178">
        <f>Q196*H196</f>
        <v>0.18128</v>
      </c>
      <c r="S196" s="178">
        <v>0</v>
      </c>
      <c r="T196" s="17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0" t="s">
        <v>163</v>
      </c>
      <c r="AT196" s="180" t="s">
        <v>216</v>
      </c>
      <c r="AU196" s="180" t="s">
        <v>83</v>
      </c>
      <c r="AY196" s="18" t="s">
        <v>120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8" t="s">
        <v>81</v>
      </c>
      <c r="BK196" s="181">
        <f>ROUND(I196*H196,2)</f>
        <v>0</v>
      </c>
      <c r="BL196" s="18" t="s">
        <v>126</v>
      </c>
      <c r="BM196" s="180" t="s">
        <v>239</v>
      </c>
    </row>
    <row r="197" s="14" customFormat="1">
      <c r="A197" s="14"/>
      <c r="B197" s="190"/>
      <c r="C197" s="14"/>
      <c r="D197" s="183" t="s">
        <v>128</v>
      </c>
      <c r="E197" s="191" t="s">
        <v>1</v>
      </c>
      <c r="F197" s="192" t="s">
        <v>240</v>
      </c>
      <c r="G197" s="14"/>
      <c r="H197" s="193">
        <v>1.03</v>
      </c>
      <c r="I197" s="194"/>
      <c r="J197" s="14"/>
      <c r="K197" s="14"/>
      <c r="L197" s="190"/>
      <c r="M197" s="195"/>
      <c r="N197" s="196"/>
      <c r="O197" s="196"/>
      <c r="P197" s="196"/>
      <c r="Q197" s="196"/>
      <c r="R197" s="196"/>
      <c r="S197" s="196"/>
      <c r="T197" s="19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1" t="s">
        <v>128</v>
      </c>
      <c r="AU197" s="191" t="s">
        <v>83</v>
      </c>
      <c r="AV197" s="14" t="s">
        <v>83</v>
      </c>
      <c r="AW197" s="14" t="s">
        <v>30</v>
      </c>
      <c r="AX197" s="14" t="s">
        <v>81</v>
      </c>
      <c r="AY197" s="191" t="s">
        <v>120</v>
      </c>
    </row>
    <row r="198" s="2" customFormat="1" ht="16.5" customHeight="1">
      <c r="A198" s="37"/>
      <c r="B198" s="167"/>
      <c r="C198" s="206" t="s">
        <v>241</v>
      </c>
      <c r="D198" s="206" t="s">
        <v>216</v>
      </c>
      <c r="E198" s="207" t="s">
        <v>242</v>
      </c>
      <c r="F198" s="208" t="s">
        <v>243</v>
      </c>
      <c r="G198" s="209" t="s">
        <v>125</v>
      </c>
      <c r="H198" s="210">
        <v>19.57</v>
      </c>
      <c r="I198" s="211"/>
      <c r="J198" s="212">
        <f>ROUND(I198*H198,2)</f>
        <v>0</v>
      </c>
      <c r="K198" s="213"/>
      <c r="L198" s="214"/>
      <c r="M198" s="215" t="s">
        <v>1</v>
      </c>
      <c r="N198" s="216" t="s">
        <v>38</v>
      </c>
      <c r="O198" s="76"/>
      <c r="P198" s="178">
        <f>O198*H198</f>
        <v>0</v>
      </c>
      <c r="Q198" s="178">
        <v>0.17599999999999999</v>
      </c>
      <c r="R198" s="178">
        <f>Q198*H198</f>
        <v>3.4443199999999998</v>
      </c>
      <c r="S198" s="178">
        <v>0</v>
      </c>
      <c r="T198" s="17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0" t="s">
        <v>163</v>
      </c>
      <c r="AT198" s="180" t="s">
        <v>216</v>
      </c>
      <c r="AU198" s="180" t="s">
        <v>83</v>
      </c>
      <c r="AY198" s="18" t="s">
        <v>120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81</v>
      </c>
      <c r="BK198" s="181">
        <f>ROUND(I198*H198,2)</f>
        <v>0</v>
      </c>
      <c r="BL198" s="18" t="s">
        <v>126</v>
      </c>
      <c r="BM198" s="180" t="s">
        <v>244</v>
      </c>
    </row>
    <row r="199" s="14" customFormat="1">
      <c r="A199" s="14"/>
      <c r="B199" s="190"/>
      <c r="C199" s="14"/>
      <c r="D199" s="183" t="s">
        <v>128</v>
      </c>
      <c r="E199" s="191" t="s">
        <v>1</v>
      </c>
      <c r="F199" s="192" t="s">
        <v>245</v>
      </c>
      <c r="G199" s="14"/>
      <c r="H199" s="193">
        <v>19.57</v>
      </c>
      <c r="I199" s="194"/>
      <c r="J199" s="14"/>
      <c r="K199" s="14"/>
      <c r="L199" s="190"/>
      <c r="M199" s="195"/>
      <c r="N199" s="196"/>
      <c r="O199" s="196"/>
      <c r="P199" s="196"/>
      <c r="Q199" s="196"/>
      <c r="R199" s="196"/>
      <c r="S199" s="196"/>
      <c r="T199" s="19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1" t="s">
        <v>128</v>
      </c>
      <c r="AU199" s="191" t="s">
        <v>83</v>
      </c>
      <c r="AV199" s="14" t="s">
        <v>83</v>
      </c>
      <c r="AW199" s="14" t="s">
        <v>30</v>
      </c>
      <c r="AX199" s="14" t="s">
        <v>81</v>
      </c>
      <c r="AY199" s="191" t="s">
        <v>120</v>
      </c>
    </row>
    <row r="200" s="2" customFormat="1" ht="16.5" customHeight="1">
      <c r="A200" s="37"/>
      <c r="B200" s="167"/>
      <c r="C200" s="206" t="s">
        <v>246</v>
      </c>
      <c r="D200" s="206" t="s">
        <v>216</v>
      </c>
      <c r="E200" s="207" t="s">
        <v>247</v>
      </c>
      <c r="F200" s="208" t="s">
        <v>248</v>
      </c>
      <c r="G200" s="209" t="s">
        <v>125</v>
      </c>
      <c r="H200" s="210">
        <v>6.1799999999999997</v>
      </c>
      <c r="I200" s="211"/>
      <c r="J200" s="212">
        <f>ROUND(I200*H200,2)</f>
        <v>0</v>
      </c>
      <c r="K200" s="213"/>
      <c r="L200" s="214"/>
      <c r="M200" s="215" t="s">
        <v>1</v>
      </c>
      <c r="N200" s="216" t="s">
        <v>38</v>
      </c>
      <c r="O200" s="76"/>
      <c r="P200" s="178">
        <f>O200*H200</f>
        <v>0</v>
      </c>
      <c r="Q200" s="178">
        <v>0.17599999999999999</v>
      </c>
      <c r="R200" s="178">
        <f>Q200*H200</f>
        <v>1.08768</v>
      </c>
      <c r="S200" s="178">
        <v>0</v>
      </c>
      <c r="T200" s="17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0" t="s">
        <v>163</v>
      </c>
      <c r="AT200" s="180" t="s">
        <v>216</v>
      </c>
      <c r="AU200" s="180" t="s">
        <v>83</v>
      </c>
      <c r="AY200" s="18" t="s">
        <v>120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81</v>
      </c>
      <c r="BK200" s="181">
        <f>ROUND(I200*H200,2)</f>
        <v>0</v>
      </c>
      <c r="BL200" s="18" t="s">
        <v>126</v>
      </c>
      <c r="BM200" s="180" t="s">
        <v>249</v>
      </c>
    </row>
    <row r="201" s="14" customFormat="1">
      <c r="A201" s="14"/>
      <c r="B201" s="190"/>
      <c r="C201" s="14"/>
      <c r="D201" s="183" t="s">
        <v>128</v>
      </c>
      <c r="E201" s="191" t="s">
        <v>1</v>
      </c>
      <c r="F201" s="192" t="s">
        <v>250</v>
      </c>
      <c r="G201" s="14"/>
      <c r="H201" s="193">
        <v>6.1799999999999997</v>
      </c>
      <c r="I201" s="194"/>
      <c r="J201" s="14"/>
      <c r="K201" s="14"/>
      <c r="L201" s="190"/>
      <c r="M201" s="195"/>
      <c r="N201" s="196"/>
      <c r="O201" s="196"/>
      <c r="P201" s="196"/>
      <c r="Q201" s="196"/>
      <c r="R201" s="196"/>
      <c r="S201" s="196"/>
      <c r="T201" s="19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1" t="s">
        <v>128</v>
      </c>
      <c r="AU201" s="191" t="s">
        <v>83</v>
      </c>
      <c r="AV201" s="14" t="s">
        <v>83</v>
      </c>
      <c r="AW201" s="14" t="s">
        <v>30</v>
      </c>
      <c r="AX201" s="14" t="s">
        <v>81</v>
      </c>
      <c r="AY201" s="191" t="s">
        <v>120</v>
      </c>
    </row>
    <row r="202" s="12" customFormat="1" ht="22.8" customHeight="1">
      <c r="A202" s="12"/>
      <c r="B202" s="154"/>
      <c r="C202" s="12"/>
      <c r="D202" s="155" t="s">
        <v>72</v>
      </c>
      <c r="E202" s="165" t="s">
        <v>251</v>
      </c>
      <c r="F202" s="165" t="s">
        <v>252</v>
      </c>
      <c r="G202" s="12"/>
      <c r="H202" s="12"/>
      <c r="I202" s="157"/>
      <c r="J202" s="166">
        <f>BK202</f>
        <v>0</v>
      </c>
      <c r="K202" s="12"/>
      <c r="L202" s="154"/>
      <c r="M202" s="159"/>
      <c r="N202" s="160"/>
      <c r="O202" s="160"/>
      <c r="P202" s="161">
        <f>SUM(P203:P208)</f>
        <v>0</v>
      </c>
      <c r="Q202" s="160"/>
      <c r="R202" s="161">
        <f>SUM(R203:R208)</f>
        <v>76.534789999999987</v>
      </c>
      <c r="S202" s="160"/>
      <c r="T202" s="162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5" t="s">
        <v>81</v>
      </c>
      <c r="AT202" s="163" t="s">
        <v>72</v>
      </c>
      <c r="AU202" s="163" t="s">
        <v>81</v>
      </c>
      <c r="AY202" s="155" t="s">
        <v>120</v>
      </c>
      <c r="BK202" s="164">
        <f>SUM(BK203:BK208)</f>
        <v>0</v>
      </c>
    </row>
    <row r="203" s="2" customFormat="1" ht="24.15" customHeight="1">
      <c r="A203" s="37"/>
      <c r="B203" s="167"/>
      <c r="C203" s="168" t="s">
        <v>253</v>
      </c>
      <c r="D203" s="168" t="s">
        <v>122</v>
      </c>
      <c r="E203" s="169" t="s">
        <v>224</v>
      </c>
      <c r="F203" s="170" t="s">
        <v>225</v>
      </c>
      <c r="G203" s="171" t="s">
        <v>125</v>
      </c>
      <c r="H203" s="172">
        <v>139</v>
      </c>
      <c r="I203" s="173"/>
      <c r="J203" s="174">
        <f>ROUND(I203*H203,2)</f>
        <v>0</v>
      </c>
      <c r="K203" s="175"/>
      <c r="L203" s="38"/>
      <c r="M203" s="176" t="s">
        <v>1</v>
      </c>
      <c r="N203" s="177" t="s">
        <v>38</v>
      </c>
      <c r="O203" s="76"/>
      <c r="P203" s="178">
        <f>O203*H203</f>
        <v>0</v>
      </c>
      <c r="Q203" s="178">
        <v>0.34499999999999997</v>
      </c>
      <c r="R203" s="178">
        <f>Q203*H203</f>
        <v>47.954999999999998</v>
      </c>
      <c r="S203" s="178">
        <v>0</v>
      </c>
      <c r="T203" s="17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0" t="s">
        <v>126</v>
      </c>
      <c r="AT203" s="180" t="s">
        <v>122</v>
      </c>
      <c r="AU203" s="180" t="s">
        <v>83</v>
      </c>
      <c r="AY203" s="18" t="s">
        <v>120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8" t="s">
        <v>81</v>
      </c>
      <c r="BK203" s="181">
        <f>ROUND(I203*H203,2)</f>
        <v>0</v>
      </c>
      <c r="BL203" s="18" t="s">
        <v>126</v>
      </c>
      <c r="BM203" s="180" t="s">
        <v>254</v>
      </c>
    </row>
    <row r="204" s="13" customFormat="1">
      <c r="A204" s="13"/>
      <c r="B204" s="182"/>
      <c r="C204" s="13"/>
      <c r="D204" s="183" t="s">
        <v>128</v>
      </c>
      <c r="E204" s="184" t="s">
        <v>1</v>
      </c>
      <c r="F204" s="185" t="s">
        <v>227</v>
      </c>
      <c r="G204" s="13"/>
      <c r="H204" s="184" t="s">
        <v>1</v>
      </c>
      <c r="I204" s="186"/>
      <c r="J204" s="13"/>
      <c r="K204" s="13"/>
      <c r="L204" s="182"/>
      <c r="M204" s="187"/>
      <c r="N204" s="188"/>
      <c r="O204" s="188"/>
      <c r="P204" s="188"/>
      <c r="Q204" s="188"/>
      <c r="R204" s="188"/>
      <c r="S204" s="188"/>
      <c r="T204" s="18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4" t="s">
        <v>128</v>
      </c>
      <c r="AU204" s="184" t="s">
        <v>83</v>
      </c>
      <c r="AV204" s="13" t="s">
        <v>81</v>
      </c>
      <c r="AW204" s="13" t="s">
        <v>30</v>
      </c>
      <c r="AX204" s="13" t="s">
        <v>73</v>
      </c>
      <c r="AY204" s="184" t="s">
        <v>120</v>
      </c>
    </row>
    <row r="205" s="14" customFormat="1">
      <c r="A205" s="14"/>
      <c r="B205" s="190"/>
      <c r="C205" s="14"/>
      <c r="D205" s="183" t="s">
        <v>128</v>
      </c>
      <c r="E205" s="191" t="s">
        <v>1</v>
      </c>
      <c r="F205" s="192" t="s">
        <v>255</v>
      </c>
      <c r="G205" s="14"/>
      <c r="H205" s="193">
        <v>139</v>
      </c>
      <c r="I205" s="194"/>
      <c r="J205" s="14"/>
      <c r="K205" s="14"/>
      <c r="L205" s="190"/>
      <c r="M205" s="195"/>
      <c r="N205" s="196"/>
      <c r="O205" s="196"/>
      <c r="P205" s="196"/>
      <c r="Q205" s="196"/>
      <c r="R205" s="196"/>
      <c r="S205" s="196"/>
      <c r="T205" s="19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1" t="s">
        <v>128</v>
      </c>
      <c r="AU205" s="191" t="s">
        <v>83</v>
      </c>
      <c r="AV205" s="14" t="s">
        <v>83</v>
      </c>
      <c r="AW205" s="14" t="s">
        <v>30</v>
      </c>
      <c r="AX205" s="14" t="s">
        <v>81</v>
      </c>
      <c r="AY205" s="191" t="s">
        <v>120</v>
      </c>
    </row>
    <row r="206" s="2" customFormat="1" ht="24.15" customHeight="1">
      <c r="A206" s="37"/>
      <c r="B206" s="167"/>
      <c r="C206" s="168" t="s">
        <v>256</v>
      </c>
      <c r="D206" s="168" t="s">
        <v>122</v>
      </c>
      <c r="E206" s="169" t="s">
        <v>257</v>
      </c>
      <c r="F206" s="170" t="s">
        <v>258</v>
      </c>
      <c r="G206" s="171" t="s">
        <v>125</v>
      </c>
      <c r="H206" s="172">
        <v>139</v>
      </c>
      <c r="I206" s="173"/>
      <c r="J206" s="174">
        <f>ROUND(I206*H206,2)</f>
        <v>0</v>
      </c>
      <c r="K206" s="175"/>
      <c r="L206" s="38"/>
      <c r="M206" s="176" t="s">
        <v>1</v>
      </c>
      <c r="N206" s="177" t="s">
        <v>38</v>
      </c>
      <c r="O206" s="76"/>
      <c r="P206" s="178">
        <f>O206*H206</f>
        <v>0</v>
      </c>
      <c r="Q206" s="178">
        <v>0.089219999999999994</v>
      </c>
      <c r="R206" s="178">
        <f>Q206*H206</f>
        <v>12.401579999999999</v>
      </c>
      <c r="S206" s="178">
        <v>0</v>
      </c>
      <c r="T206" s="17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0" t="s">
        <v>126</v>
      </c>
      <c r="AT206" s="180" t="s">
        <v>122</v>
      </c>
      <c r="AU206" s="180" t="s">
        <v>83</v>
      </c>
      <c r="AY206" s="18" t="s">
        <v>120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81</v>
      </c>
      <c r="BK206" s="181">
        <f>ROUND(I206*H206,2)</f>
        <v>0</v>
      </c>
      <c r="BL206" s="18" t="s">
        <v>126</v>
      </c>
      <c r="BM206" s="180" t="s">
        <v>259</v>
      </c>
    </row>
    <row r="207" s="2" customFormat="1" ht="16.5" customHeight="1">
      <c r="A207" s="37"/>
      <c r="B207" s="167"/>
      <c r="C207" s="206" t="s">
        <v>228</v>
      </c>
      <c r="D207" s="206" t="s">
        <v>216</v>
      </c>
      <c r="E207" s="207" t="s">
        <v>260</v>
      </c>
      <c r="F207" s="208" t="s">
        <v>261</v>
      </c>
      <c r="G207" s="209" t="s">
        <v>125</v>
      </c>
      <c r="H207" s="210">
        <v>143.16999999999999</v>
      </c>
      <c r="I207" s="211"/>
      <c r="J207" s="212">
        <f>ROUND(I207*H207,2)</f>
        <v>0</v>
      </c>
      <c r="K207" s="213"/>
      <c r="L207" s="214"/>
      <c r="M207" s="215" t="s">
        <v>1</v>
      </c>
      <c r="N207" s="216" t="s">
        <v>38</v>
      </c>
      <c r="O207" s="76"/>
      <c r="P207" s="178">
        <f>O207*H207</f>
        <v>0</v>
      </c>
      <c r="Q207" s="178">
        <v>0.113</v>
      </c>
      <c r="R207" s="178">
        <f>Q207*H207</f>
        <v>16.17821</v>
      </c>
      <c r="S207" s="178">
        <v>0</v>
      </c>
      <c r="T207" s="17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0" t="s">
        <v>163</v>
      </c>
      <c r="AT207" s="180" t="s">
        <v>216</v>
      </c>
      <c r="AU207" s="180" t="s">
        <v>83</v>
      </c>
      <c r="AY207" s="18" t="s">
        <v>120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81</v>
      </c>
      <c r="BK207" s="181">
        <f>ROUND(I207*H207,2)</f>
        <v>0</v>
      </c>
      <c r="BL207" s="18" t="s">
        <v>126</v>
      </c>
      <c r="BM207" s="180" t="s">
        <v>262</v>
      </c>
    </row>
    <row r="208" s="14" customFormat="1">
      <c r="A208" s="14"/>
      <c r="B208" s="190"/>
      <c r="C208" s="14"/>
      <c r="D208" s="183" t="s">
        <v>128</v>
      </c>
      <c r="E208" s="191" t="s">
        <v>1</v>
      </c>
      <c r="F208" s="192" t="s">
        <v>263</v>
      </c>
      <c r="G208" s="14"/>
      <c r="H208" s="193">
        <v>143.16999999999999</v>
      </c>
      <c r="I208" s="194"/>
      <c r="J208" s="14"/>
      <c r="K208" s="14"/>
      <c r="L208" s="190"/>
      <c r="M208" s="195"/>
      <c r="N208" s="196"/>
      <c r="O208" s="196"/>
      <c r="P208" s="196"/>
      <c r="Q208" s="196"/>
      <c r="R208" s="196"/>
      <c r="S208" s="196"/>
      <c r="T208" s="19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1" t="s">
        <v>128</v>
      </c>
      <c r="AU208" s="191" t="s">
        <v>83</v>
      </c>
      <c r="AV208" s="14" t="s">
        <v>83</v>
      </c>
      <c r="AW208" s="14" t="s">
        <v>30</v>
      </c>
      <c r="AX208" s="14" t="s">
        <v>81</v>
      </c>
      <c r="AY208" s="191" t="s">
        <v>120</v>
      </c>
    </row>
    <row r="209" s="12" customFormat="1" ht="22.8" customHeight="1">
      <c r="A209" s="12"/>
      <c r="B209" s="154"/>
      <c r="C209" s="12"/>
      <c r="D209" s="155" t="s">
        <v>72</v>
      </c>
      <c r="E209" s="165" t="s">
        <v>163</v>
      </c>
      <c r="F209" s="165" t="s">
        <v>264</v>
      </c>
      <c r="G209" s="12"/>
      <c r="H209" s="12"/>
      <c r="I209" s="157"/>
      <c r="J209" s="166">
        <f>BK209</f>
        <v>0</v>
      </c>
      <c r="K209" s="12"/>
      <c r="L209" s="154"/>
      <c r="M209" s="159"/>
      <c r="N209" s="160"/>
      <c r="O209" s="160"/>
      <c r="P209" s="161">
        <f>SUM(P210:P224)</f>
        <v>0</v>
      </c>
      <c r="Q209" s="160"/>
      <c r="R209" s="161">
        <f>SUM(R210:R224)</f>
        <v>11.828447829999998</v>
      </c>
      <c r="S209" s="160"/>
      <c r="T209" s="162">
        <f>SUM(T210:T224)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5" t="s">
        <v>81</v>
      </c>
      <c r="AT209" s="163" t="s">
        <v>72</v>
      </c>
      <c r="AU209" s="163" t="s">
        <v>81</v>
      </c>
      <c r="AY209" s="155" t="s">
        <v>120</v>
      </c>
      <c r="BK209" s="164">
        <f>SUM(BK210:BK224)</f>
        <v>0</v>
      </c>
    </row>
    <row r="210" s="2" customFormat="1" ht="24.15" customHeight="1">
      <c r="A210" s="37"/>
      <c r="B210" s="167"/>
      <c r="C210" s="168" t="s">
        <v>265</v>
      </c>
      <c r="D210" s="168" t="s">
        <v>122</v>
      </c>
      <c r="E210" s="169" t="s">
        <v>266</v>
      </c>
      <c r="F210" s="170" t="s">
        <v>267</v>
      </c>
      <c r="G210" s="171" t="s">
        <v>153</v>
      </c>
      <c r="H210" s="172">
        <v>3.3090000000000002</v>
      </c>
      <c r="I210" s="173"/>
      <c r="J210" s="174">
        <f>ROUND(I210*H210,2)</f>
        <v>0</v>
      </c>
      <c r="K210" s="175"/>
      <c r="L210" s="38"/>
      <c r="M210" s="176" t="s">
        <v>1</v>
      </c>
      <c r="N210" s="177" t="s">
        <v>38</v>
      </c>
      <c r="O210" s="76"/>
      <c r="P210" s="178">
        <f>O210*H210</f>
        <v>0</v>
      </c>
      <c r="Q210" s="178">
        <v>2.5018699999999998</v>
      </c>
      <c r="R210" s="178">
        <f>Q210*H210</f>
        <v>8.2786878299999991</v>
      </c>
      <c r="S210" s="178">
        <v>0</v>
      </c>
      <c r="T210" s="17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0" t="s">
        <v>126</v>
      </c>
      <c r="AT210" s="180" t="s">
        <v>122</v>
      </c>
      <c r="AU210" s="180" t="s">
        <v>83</v>
      </c>
      <c r="AY210" s="18" t="s">
        <v>120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81</v>
      </c>
      <c r="BK210" s="181">
        <f>ROUND(I210*H210,2)</f>
        <v>0</v>
      </c>
      <c r="BL210" s="18" t="s">
        <v>126</v>
      </c>
      <c r="BM210" s="180" t="s">
        <v>268</v>
      </c>
    </row>
    <row r="211" s="13" customFormat="1">
      <c r="A211" s="13"/>
      <c r="B211" s="182"/>
      <c r="C211" s="13"/>
      <c r="D211" s="183" t="s">
        <v>128</v>
      </c>
      <c r="E211" s="184" t="s">
        <v>1</v>
      </c>
      <c r="F211" s="185" t="s">
        <v>269</v>
      </c>
      <c r="G211" s="13"/>
      <c r="H211" s="184" t="s">
        <v>1</v>
      </c>
      <c r="I211" s="186"/>
      <c r="J211" s="13"/>
      <c r="K211" s="13"/>
      <c r="L211" s="182"/>
      <c r="M211" s="187"/>
      <c r="N211" s="188"/>
      <c r="O211" s="188"/>
      <c r="P211" s="188"/>
      <c r="Q211" s="188"/>
      <c r="R211" s="188"/>
      <c r="S211" s="188"/>
      <c r="T211" s="18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128</v>
      </c>
      <c r="AU211" s="184" t="s">
        <v>83</v>
      </c>
      <c r="AV211" s="13" t="s">
        <v>81</v>
      </c>
      <c r="AW211" s="13" t="s">
        <v>30</v>
      </c>
      <c r="AX211" s="13" t="s">
        <v>73</v>
      </c>
      <c r="AY211" s="184" t="s">
        <v>120</v>
      </c>
    </row>
    <row r="212" s="14" customFormat="1">
      <c r="A212" s="14"/>
      <c r="B212" s="190"/>
      <c r="C212" s="14"/>
      <c r="D212" s="183" t="s">
        <v>128</v>
      </c>
      <c r="E212" s="191" t="s">
        <v>1</v>
      </c>
      <c r="F212" s="192" t="s">
        <v>270</v>
      </c>
      <c r="G212" s="14"/>
      <c r="H212" s="193">
        <v>2.4079999999999999</v>
      </c>
      <c r="I212" s="194"/>
      <c r="J212" s="14"/>
      <c r="K212" s="14"/>
      <c r="L212" s="190"/>
      <c r="M212" s="195"/>
      <c r="N212" s="196"/>
      <c r="O212" s="196"/>
      <c r="P212" s="196"/>
      <c r="Q212" s="196"/>
      <c r="R212" s="196"/>
      <c r="S212" s="196"/>
      <c r="T212" s="19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1" t="s">
        <v>128</v>
      </c>
      <c r="AU212" s="191" t="s">
        <v>83</v>
      </c>
      <c r="AV212" s="14" t="s">
        <v>83</v>
      </c>
      <c r="AW212" s="14" t="s">
        <v>30</v>
      </c>
      <c r="AX212" s="14" t="s">
        <v>73</v>
      </c>
      <c r="AY212" s="191" t="s">
        <v>120</v>
      </c>
    </row>
    <row r="213" s="13" customFormat="1">
      <c r="A213" s="13"/>
      <c r="B213" s="182"/>
      <c r="C213" s="13"/>
      <c r="D213" s="183" t="s">
        <v>128</v>
      </c>
      <c r="E213" s="184" t="s">
        <v>1</v>
      </c>
      <c r="F213" s="185" t="s">
        <v>271</v>
      </c>
      <c r="G213" s="13"/>
      <c r="H213" s="184" t="s">
        <v>1</v>
      </c>
      <c r="I213" s="186"/>
      <c r="J213" s="13"/>
      <c r="K213" s="13"/>
      <c r="L213" s="182"/>
      <c r="M213" s="187"/>
      <c r="N213" s="188"/>
      <c r="O213" s="188"/>
      <c r="P213" s="188"/>
      <c r="Q213" s="188"/>
      <c r="R213" s="188"/>
      <c r="S213" s="188"/>
      <c r="T213" s="18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4" t="s">
        <v>128</v>
      </c>
      <c r="AU213" s="184" t="s">
        <v>83</v>
      </c>
      <c r="AV213" s="13" t="s">
        <v>81</v>
      </c>
      <c r="AW213" s="13" t="s">
        <v>30</v>
      </c>
      <c r="AX213" s="13" t="s">
        <v>73</v>
      </c>
      <c r="AY213" s="184" t="s">
        <v>120</v>
      </c>
    </row>
    <row r="214" s="14" customFormat="1">
      <c r="A214" s="14"/>
      <c r="B214" s="190"/>
      <c r="C214" s="14"/>
      <c r="D214" s="183" t="s">
        <v>128</v>
      </c>
      <c r="E214" s="191" t="s">
        <v>1</v>
      </c>
      <c r="F214" s="192" t="s">
        <v>272</v>
      </c>
      <c r="G214" s="14"/>
      <c r="H214" s="193">
        <v>0.90100000000000002</v>
      </c>
      <c r="I214" s="194"/>
      <c r="J214" s="14"/>
      <c r="K214" s="14"/>
      <c r="L214" s="190"/>
      <c r="M214" s="195"/>
      <c r="N214" s="196"/>
      <c r="O214" s="196"/>
      <c r="P214" s="196"/>
      <c r="Q214" s="196"/>
      <c r="R214" s="196"/>
      <c r="S214" s="196"/>
      <c r="T214" s="19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1" t="s">
        <v>128</v>
      </c>
      <c r="AU214" s="191" t="s">
        <v>83</v>
      </c>
      <c r="AV214" s="14" t="s">
        <v>83</v>
      </c>
      <c r="AW214" s="14" t="s">
        <v>30</v>
      </c>
      <c r="AX214" s="14" t="s">
        <v>73</v>
      </c>
      <c r="AY214" s="191" t="s">
        <v>120</v>
      </c>
    </row>
    <row r="215" s="15" customFormat="1">
      <c r="A215" s="15"/>
      <c r="B215" s="198"/>
      <c r="C215" s="15"/>
      <c r="D215" s="183" t="s">
        <v>128</v>
      </c>
      <c r="E215" s="199" t="s">
        <v>1</v>
      </c>
      <c r="F215" s="200" t="s">
        <v>140</v>
      </c>
      <c r="G215" s="15"/>
      <c r="H215" s="201">
        <v>3.3090000000000002</v>
      </c>
      <c r="I215" s="202"/>
      <c r="J215" s="15"/>
      <c r="K215" s="15"/>
      <c r="L215" s="198"/>
      <c r="M215" s="203"/>
      <c r="N215" s="204"/>
      <c r="O215" s="204"/>
      <c r="P215" s="204"/>
      <c r="Q215" s="204"/>
      <c r="R215" s="204"/>
      <c r="S215" s="204"/>
      <c r="T215" s="20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199" t="s">
        <v>128</v>
      </c>
      <c r="AU215" s="199" t="s">
        <v>83</v>
      </c>
      <c r="AV215" s="15" t="s">
        <v>126</v>
      </c>
      <c r="AW215" s="15" t="s">
        <v>30</v>
      </c>
      <c r="AX215" s="15" t="s">
        <v>81</v>
      </c>
      <c r="AY215" s="199" t="s">
        <v>120</v>
      </c>
    </row>
    <row r="216" s="2" customFormat="1" ht="21.75" customHeight="1">
      <c r="A216" s="37"/>
      <c r="B216" s="167"/>
      <c r="C216" s="168" t="s">
        <v>273</v>
      </c>
      <c r="D216" s="168" t="s">
        <v>122</v>
      </c>
      <c r="E216" s="169" t="s">
        <v>274</v>
      </c>
      <c r="F216" s="170" t="s">
        <v>275</v>
      </c>
      <c r="G216" s="171" t="s">
        <v>148</v>
      </c>
      <c r="H216" s="172">
        <v>16</v>
      </c>
      <c r="I216" s="173"/>
      <c r="J216" s="174">
        <f>ROUND(I216*H216,2)</f>
        <v>0</v>
      </c>
      <c r="K216" s="175"/>
      <c r="L216" s="38"/>
      <c r="M216" s="176" t="s">
        <v>1</v>
      </c>
      <c r="N216" s="177" t="s">
        <v>38</v>
      </c>
      <c r="O216" s="76"/>
      <c r="P216" s="178">
        <f>O216*H216</f>
        <v>0</v>
      </c>
      <c r="Q216" s="178">
        <v>0</v>
      </c>
      <c r="R216" s="178">
        <f>Q216*H216</f>
        <v>0</v>
      </c>
      <c r="S216" s="178">
        <v>0</v>
      </c>
      <c r="T216" s="17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0" t="s">
        <v>126</v>
      </c>
      <c r="AT216" s="180" t="s">
        <v>122</v>
      </c>
      <c r="AU216" s="180" t="s">
        <v>83</v>
      </c>
      <c r="AY216" s="18" t="s">
        <v>120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8" t="s">
        <v>81</v>
      </c>
      <c r="BK216" s="181">
        <f>ROUND(I216*H216,2)</f>
        <v>0</v>
      </c>
      <c r="BL216" s="18" t="s">
        <v>126</v>
      </c>
      <c r="BM216" s="180" t="s">
        <v>276</v>
      </c>
    </row>
    <row r="217" s="2" customFormat="1" ht="16.5" customHeight="1">
      <c r="A217" s="37"/>
      <c r="B217" s="167"/>
      <c r="C217" s="168" t="s">
        <v>277</v>
      </c>
      <c r="D217" s="168" t="s">
        <v>122</v>
      </c>
      <c r="E217" s="169" t="s">
        <v>278</v>
      </c>
      <c r="F217" s="170" t="s">
        <v>279</v>
      </c>
      <c r="G217" s="171" t="s">
        <v>148</v>
      </c>
      <c r="H217" s="172">
        <v>16</v>
      </c>
      <c r="I217" s="173"/>
      <c r="J217" s="174">
        <f>ROUND(I217*H217,2)</f>
        <v>0</v>
      </c>
      <c r="K217" s="175"/>
      <c r="L217" s="38"/>
      <c r="M217" s="176" t="s">
        <v>1</v>
      </c>
      <c r="N217" s="177" t="s">
        <v>38</v>
      </c>
      <c r="O217" s="76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0" t="s">
        <v>126</v>
      </c>
      <c r="AT217" s="180" t="s">
        <v>122</v>
      </c>
      <c r="AU217" s="180" t="s">
        <v>83</v>
      </c>
      <c r="AY217" s="18" t="s">
        <v>120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8" t="s">
        <v>81</v>
      </c>
      <c r="BK217" s="181">
        <f>ROUND(I217*H217,2)</f>
        <v>0</v>
      </c>
      <c r="BL217" s="18" t="s">
        <v>126</v>
      </c>
      <c r="BM217" s="180" t="s">
        <v>280</v>
      </c>
    </row>
    <row r="218" s="2" customFormat="1" ht="24.15" customHeight="1">
      <c r="A218" s="37"/>
      <c r="B218" s="167"/>
      <c r="C218" s="168" t="s">
        <v>281</v>
      </c>
      <c r="D218" s="168" t="s">
        <v>122</v>
      </c>
      <c r="E218" s="169" t="s">
        <v>282</v>
      </c>
      <c r="F218" s="170" t="s">
        <v>283</v>
      </c>
      <c r="G218" s="171" t="s">
        <v>148</v>
      </c>
      <c r="H218" s="172">
        <v>16</v>
      </c>
      <c r="I218" s="173"/>
      <c r="J218" s="174">
        <f>ROUND(I218*H218,2)</f>
        <v>0</v>
      </c>
      <c r="K218" s="175"/>
      <c r="L218" s="38"/>
      <c r="M218" s="176" t="s">
        <v>1</v>
      </c>
      <c r="N218" s="177" t="s">
        <v>38</v>
      </c>
      <c r="O218" s="76"/>
      <c r="P218" s="178">
        <f>O218*H218</f>
        <v>0</v>
      </c>
      <c r="Q218" s="178">
        <v>0.13095999999999999</v>
      </c>
      <c r="R218" s="178">
        <f>Q218*H218</f>
        <v>2.0953599999999999</v>
      </c>
      <c r="S218" s="178">
        <v>0</v>
      </c>
      <c r="T218" s="17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0" t="s">
        <v>126</v>
      </c>
      <c r="AT218" s="180" t="s">
        <v>122</v>
      </c>
      <c r="AU218" s="180" t="s">
        <v>83</v>
      </c>
      <c r="AY218" s="18" t="s">
        <v>120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81</v>
      </c>
      <c r="BK218" s="181">
        <f>ROUND(I218*H218,2)</f>
        <v>0</v>
      </c>
      <c r="BL218" s="18" t="s">
        <v>126</v>
      </c>
      <c r="BM218" s="180" t="s">
        <v>284</v>
      </c>
    </row>
    <row r="219" s="13" customFormat="1">
      <c r="A219" s="13"/>
      <c r="B219" s="182"/>
      <c r="C219" s="13"/>
      <c r="D219" s="183" t="s">
        <v>128</v>
      </c>
      <c r="E219" s="184" t="s">
        <v>1</v>
      </c>
      <c r="F219" s="185" t="s">
        <v>271</v>
      </c>
      <c r="G219" s="13"/>
      <c r="H219" s="184" t="s">
        <v>1</v>
      </c>
      <c r="I219" s="186"/>
      <c r="J219" s="13"/>
      <c r="K219" s="13"/>
      <c r="L219" s="182"/>
      <c r="M219" s="187"/>
      <c r="N219" s="188"/>
      <c r="O219" s="188"/>
      <c r="P219" s="188"/>
      <c r="Q219" s="188"/>
      <c r="R219" s="188"/>
      <c r="S219" s="188"/>
      <c r="T219" s="18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4" t="s">
        <v>128</v>
      </c>
      <c r="AU219" s="184" t="s">
        <v>83</v>
      </c>
      <c r="AV219" s="13" t="s">
        <v>81</v>
      </c>
      <c r="AW219" s="13" t="s">
        <v>30</v>
      </c>
      <c r="AX219" s="13" t="s">
        <v>73</v>
      </c>
      <c r="AY219" s="184" t="s">
        <v>120</v>
      </c>
    </row>
    <row r="220" s="14" customFormat="1">
      <c r="A220" s="14"/>
      <c r="B220" s="190"/>
      <c r="C220" s="14"/>
      <c r="D220" s="183" t="s">
        <v>128</v>
      </c>
      <c r="E220" s="191" t="s">
        <v>1</v>
      </c>
      <c r="F220" s="192" t="s">
        <v>157</v>
      </c>
      <c r="G220" s="14"/>
      <c r="H220" s="193">
        <v>16</v>
      </c>
      <c r="I220" s="194"/>
      <c r="J220" s="14"/>
      <c r="K220" s="14"/>
      <c r="L220" s="190"/>
      <c r="M220" s="195"/>
      <c r="N220" s="196"/>
      <c r="O220" s="196"/>
      <c r="P220" s="196"/>
      <c r="Q220" s="196"/>
      <c r="R220" s="196"/>
      <c r="S220" s="196"/>
      <c r="T220" s="19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1" t="s">
        <v>128</v>
      </c>
      <c r="AU220" s="191" t="s">
        <v>83</v>
      </c>
      <c r="AV220" s="14" t="s">
        <v>83</v>
      </c>
      <c r="AW220" s="14" t="s">
        <v>30</v>
      </c>
      <c r="AX220" s="14" t="s">
        <v>81</v>
      </c>
      <c r="AY220" s="191" t="s">
        <v>120</v>
      </c>
    </row>
    <row r="221" s="2" customFormat="1" ht="21.75" customHeight="1">
      <c r="A221" s="37"/>
      <c r="B221" s="167"/>
      <c r="C221" s="206" t="s">
        <v>285</v>
      </c>
      <c r="D221" s="206" t="s">
        <v>216</v>
      </c>
      <c r="E221" s="207" t="s">
        <v>286</v>
      </c>
      <c r="F221" s="208" t="s">
        <v>287</v>
      </c>
      <c r="G221" s="209" t="s">
        <v>161</v>
      </c>
      <c r="H221" s="210">
        <v>16.16</v>
      </c>
      <c r="I221" s="211"/>
      <c r="J221" s="212">
        <f>ROUND(I221*H221,2)</f>
        <v>0</v>
      </c>
      <c r="K221" s="213"/>
      <c r="L221" s="214"/>
      <c r="M221" s="215" t="s">
        <v>1</v>
      </c>
      <c r="N221" s="216" t="s">
        <v>38</v>
      </c>
      <c r="O221" s="76"/>
      <c r="P221" s="178">
        <f>O221*H221</f>
        <v>0</v>
      </c>
      <c r="Q221" s="178">
        <v>0.068000000000000005</v>
      </c>
      <c r="R221" s="178">
        <f>Q221*H221</f>
        <v>1.0988800000000001</v>
      </c>
      <c r="S221" s="178">
        <v>0</v>
      </c>
      <c r="T221" s="17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0" t="s">
        <v>163</v>
      </c>
      <c r="AT221" s="180" t="s">
        <v>216</v>
      </c>
      <c r="AU221" s="180" t="s">
        <v>83</v>
      </c>
      <c r="AY221" s="18" t="s">
        <v>120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8" t="s">
        <v>81</v>
      </c>
      <c r="BK221" s="181">
        <f>ROUND(I221*H221,2)</f>
        <v>0</v>
      </c>
      <c r="BL221" s="18" t="s">
        <v>126</v>
      </c>
      <c r="BM221" s="180" t="s">
        <v>288</v>
      </c>
    </row>
    <row r="222" s="14" customFormat="1">
      <c r="A222" s="14"/>
      <c r="B222" s="190"/>
      <c r="C222" s="14"/>
      <c r="D222" s="183" t="s">
        <v>128</v>
      </c>
      <c r="E222" s="191" t="s">
        <v>1</v>
      </c>
      <c r="F222" s="192" t="s">
        <v>289</v>
      </c>
      <c r="G222" s="14"/>
      <c r="H222" s="193">
        <v>16.16</v>
      </c>
      <c r="I222" s="194"/>
      <c r="J222" s="14"/>
      <c r="K222" s="14"/>
      <c r="L222" s="190"/>
      <c r="M222" s="195"/>
      <c r="N222" s="196"/>
      <c r="O222" s="196"/>
      <c r="P222" s="196"/>
      <c r="Q222" s="196"/>
      <c r="R222" s="196"/>
      <c r="S222" s="196"/>
      <c r="T222" s="19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1" t="s">
        <v>128</v>
      </c>
      <c r="AU222" s="191" t="s">
        <v>83</v>
      </c>
      <c r="AV222" s="14" t="s">
        <v>83</v>
      </c>
      <c r="AW222" s="14" t="s">
        <v>30</v>
      </c>
      <c r="AX222" s="14" t="s">
        <v>81</v>
      </c>
      <c r="AY222" s="191" t="s">
        <v>120</v>
      </c>
    </row>
    <row r="223" s="2" customFormat="1" ht="16.5" customHeight="1">
      <c r="A223" s="37"/>
      <c r="B223" s="167"/>
      <c r="C223" s="206" t="s">
        <v>130</v>
      </c>
      <c r="D223" s="206" t="s">
        <v>216</v>
      </c>
      <c r="E223" s="207" t="s">
        <v>290</v>
      </c>
      <c r="F223" s="208" t="s">
        <v>291</v>
      </c>
      <c r="G223" s="209" t="s">
        <v>161</v>
      </c>
      <c r="H223" s="210">
        <v>32.32</v>
      </c>
      <c r="I223" s="211"/>
      <c r="J223" s="212">
        <f>ROUND(I223*H223,2)</f>
        <v>0</v>
      </c>
      <c r="K223" s="213"/>
      <c r="L223" s="214"/>
      <c r="M223" s="215" t="s">
        <v>1</v>
      </c>
      <c r="N223" s="216" t="s">
        <v>38</v>
      </c>
      <c r="O223" s="76"/>
      <c r="P223" s="178">
        <f>O223*H223</f>
        <v>0</v>
      </c>
      <c r="Q223" s="178">
        <v>0.010999999999999999</v>
      </c>
      <c r="R223" s="178">
        <f>Q223*H223</f>
        <v>0.35552</v>
      </c>
      <c r="S223" s="178">
        <v>0</v>
      </c>
      <c r="T223" s="17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0" t="s">
        <v>163</v>
      </c>
      <c r="AT223" s="180" t="s">
        <v>216</v>
      </c>
      <c r="AU223" s="180" t="s">
        <v>83</v>
      </c>
      <c r="AY223" s="18" t="s">
        <v>120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81</v>
      </c>
      <c r="BK223" s="181">
        <f>ROUND(I223*H223,2)</f>
        <v>0</v>
      </c>
      <c r="BL223" s="18" t="s">
        <v>126</v>
      </c>
      <c r="BM223" s="180" t="s">
        <v>292</v>
      </c>
    </row>
    <row r="224" s="14" customFormat="1">
      <c r="A224" s="14"/>
      <c r="B224" s="190"/>
      <c r="C224" s="14"/>
      <c r="D224" s="183" t="s">
        <v>128</v>
      </c>
      <c r="E224" s="191" t="s">
        <v>1</v>
      </c>
      <c r="F224" s="192" t="s">
        <v>293</v>
      </c>
      <c r="G224" s="14"/>
      <c r="H224" s="193">
        <v>32.32</v>
      </c>
      <c r="I224" s="194"/>
      <c r="J224" s="14"/>
      <c r="K224" s="14"/>
      <c r="L224" s="190"/>
      <c r="M224" s="195"/>
      <c r="N224" s="196"/>
      <c r="O224" s="196"/>
      <c r="P224" s="196"/>
      <c r="Q224" s="196"/>
      <c r="R224" s="196"/>
      <c r="S224" s="196"/>
      <c r="T224" s="19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1" t="s">
        <v>128</v>
      </c>
      <c r="AU224" s="191" t="s">
        <v>83</v>
      </c>
      <c r="AV224" s="14" t="s">
        <v>83</v>
      </c>
      <c r="AW224" s="14" t="s">
        <v>30</v>
      </c>
      <c r="AX224" s="14" t="s">
        <v>81</v>
      </c>
      <c r="AY224" s="191" t="s">
        <v>120</v>
      </c>
    </row>
    <row r="225" s="12" customFormat="1" ht="22.8" customHeight="1">
      <c r="A225" s="12"/>
      <c r="B225" s="154"/>
      <c r="C225" s="12"/>
      <c r="D225" s="155" t="s">
        <v>72</v>
      </c>
      <c r="E225" s="165" t="s">
        <v>172</v>
      </c>
      <c r="F225" s="165" t="s">
        <v>294</v>
      </c>
      <c r="G225" s="12"/>
      <c r="H225" s="12"/>
      <c r="I225" s="157"/>
      <c r="J225" s="166">
        <f>BK225</f>
        <v>0</v>
      </c>
      <c r="K225" s="12"/>
      <c r="L225" s="154"/>
      <c r="M225" s="159"/>
      <c r="N225" s="160"/>
      <c r="O225" s="160"/>
      <c r="P225" s="161">
        <f>SUM(P226:P245)</f>
        <v>0</v>
      </c>
      <c r="Q225" s="160"/>
      <c r="R225" s="161">
        <f>SUM(R226:R245)</f>
        <v>36.346984800000001</v>
      </c>
      <c r="S225" s="160"/>
      <c r="T225" s="162">
        <f>SUM(T226:T245)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5" t="s">
        <v>81</v>
      </c>
      <c r="AT225" s="163" t="s">
        <v>72</v>
      </c>
      <c r="AU225" s="163" t="s">
        <v>81</v>
      </c>
      <c r="AY225" s="155" t="s">
        <v>120</v>
      </c>
      <c r="BK225" s="164">
        <f>SUM(BK226:BK245)</f>
        <v>0</v>
      </c>
    </row>
    <row r="226" s="2" customFormat="1" ht="24.15" customHeight="1">
      <c r="A226" s="37"/>
      <c r="B226" s="167"/>
      <c r="C226" s="168" t="s">
        <v>295</v>
      </c>
      <c r="D226" s="168" t="s">
        <v>122</v>
      </c>
      <c r="E226" s="169" t="s">
        <v>296</v>
      </c>
      <c r="F226" s="170" t="s">
        <v>297</v>
      </c>
      <c r="G226" s="171" t="s">
        <v>148</v>
      </c>
      <c r="H226" s="172">
        <v>12</v>
      </c>
      <c r="I226" s="173"/>
      <c r="J226" s="174">
        <f>ROUND(I226*H226,2)</f>
        <v>0</v>
      </c>
      <c r="K226" s="175"/>
      <c r="L226" s="38"/>
      <c r="M226" s="176" t="s">
        <v>1</v>
      </c>
      <c r="N226" s="177" t="s">
        <v>38</v>
      </c>
      <c r="O226" s="76"/>
      <c r="P226" s="178">
        <f>O226*H226</f>
        <v>0</v>
      </c>
      <c r="Q226" s="178">
        <v>0.20219000000000001</v>
      </c>
      <c r="R226" s="178">
        <f>Q226*H226</f>
        <v>2.4262800000000002</v>
      </c>
      <c r="S226" s="178">
        <v>0</v>
      </c>
      <c r="T226" s="17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0" t="s">
        <v>126</v>
      </c>
      <c r="AT226" s="180" t="s">
        <v>122</v>
      </c>
      <c r="AU226" s="180" t="s">
        <v>83</v>
      </c>
      <c r="AY226" s="18" t="s">
        <v>120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81</v>
      </c>
      <c r="BK226" s="181">
        <f>ROUND(I226*H226,2)</f>
        <v>0</v>
      </c>
      <c r="BL226" s="18" t="s">
        <v>126</v>
      </c>
      <c r="BM226" s="180" t="s">
        <v>298</v>
      </c>
    </row>
    <row r="227" s="2" customFormat="1" ht="24.15" customHeight="1">
      <c r="A227" s="37"/>
      <c r="B227" s="167"/>
      <c r="C227" s="206" t="s">
        <v>299</v>
      </c>
      <c r="D227" s="206" t="s">
        <v>216</v>
      </c>
      <c r="E227" s="207" t="s">
        <v>300</v>
      </c>
      <c r="F227" s="208" t="s">
        <v>301</v>
      </c>
      <c r="G227" s="209" t="s">
        <v>148</v>
      </c>
      <c r="H227" s="210">
        <v>12.24</v>
      </c>
      <c r="I227" s="211"/>
      <c r="J227" s="212">
        <f>ROUND(I227*H227,2)</f>
        <v>0</v>
      </c>
      <c r="K227" s="213"/>
      <c r="L227" s="214"/>
      <c r="M227" s="215" t="s">
        <v>1</v>
      </c>
      <c r="N227" s="216" t="s">
        <v>38</v>
      </c>
      <c r="O227" s="76"/>
      <c r="P227" s="178">
        <f>O227*H227</f>
        <v>0</v>
      </c>
      <c r="Q227" s="178">
        <v>0.048300000000000003</v>
      </c>
      <c r="R227" s="178">
        <f>Q227*H227</f>
        <v>0.59119200000000005</v>
      </c>
      <c r="S227" s="178">
        <v>0</v>
      </c>
      <c r="T227" s="17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0" t="s">
        <v>163</v>
      </c>
      <c r="AT227" s="180" t="s">
        <v>216</v>
      </c>
      <c r="AU227" s="180" t="s">
        <v>83</v>
      </c>
      <c r="AY227" s="18" t="s">
        <v>120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8" t="s">
        <v>81</v>
      </c>
      <c r="BK227" s="181">
        <f>ROUND(I227*H227,2)</f>
        <v>0</v>
      </c>
      <c r="BL227" s="18" t="s">
        <v>126</v>
      </c>
      <c r="BM227" s="180" t="s">
        <v>302</v>
      </c>
    </row>
    <row r="228" s="14" customFormat="1">
      <c r="A228" s="14"/>
      <c r="B228" s="190"/>
      <c r="C228" s="14"/>
      <c r="D228" s="183" t="s">
        <v>128</v>
      </c>
      <c r="E228" s="191" t="s">
        <v>1</v>
      </c>
      <c r="F228" s="192" t="s">
        <v>303</v>
      </c>
      <c r="G228" s="14"/>
      <c r="H228" s="193">
        <v>12.24</v>
      </c>
      <c r="I228" s="194"/>
      <c r="J228" s="14"/>
      <c r="K228" s="14"/>
      <c r="L228" s="190"/>
      <c r="M228" s="195"/>
      <c r="N228" s="196"/>
      <c r="O228" s="196"/>
      <c r="P228" s="196"/>
      <c r="Q228" s="196"/>
      <c r="R228" s="196"/>
      <c r="S228" s="196"/>
      <c r="T228" s="19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1" t="s">
        <v>128</v>
      </c>
      <c r="AU228" s="191" t="s">
        <v>83</v>
      </c>
      <c r="AV228" s="14" t="s">
        <v>83</v>
      </c>
      <c r="AW228" s="14" t="s">
        <v>30</v>
      </c>
      <c r="AX228" s="14" t="s">
        <v>81</v>
      </c>
      <c r="AY228" s="191" t="s">
        <v>120</v>
      </c>
    </row>
    <row r="229" s="2" customFormat="1" ht="33" customHeight="1">
      <c r="A229" s="37"/>
      <c r="B229" s="167"/>
      <c r="C229" s="168" t="s">
        <v>304</v>
      </c>
      <c r="D229" s="168" t="s">
        <v>122</v>
      </c>
      <c r="E229" s="169" t="s">
        <v>305</v>
      </c>
      <c r="F229" s="170" t="s">
        <v>306</v>
      </c>
      <c r="G229" s="171" t="s">
        <v>148</v>
      </c>
      <c r="H229" s="172">
        <v>76</v>
      </c>
      <c r="I229" s="173"/>
      <c r="J229" s="174">
        <f>ROUND(I229*H229,2)</f>
        <v>0</v>
      </c>
      <c r="K229" s="175"/>
      <c r="L229" s="38"/>
      <c r="M229" s="176" t="s">
        <v>1</v>
      </c>
      <c r="N229" s="177" t="s">
        <v>38</v>
      </c>
      <c r="O229" s="76"/>
      <c r="P229" s="178">
        <f>O229*H229</f>
        <v>0</v>
      </c>
      <c r="Q229" s="178">
        <v>0.15540000000000001</v>
      </c>
      <c r="R229" s="178">
        <f>Q229*H229</f>
        <v>11.810400000000001</v>
      </c>
      <c r="S229" s="178">
        <v>0</v>
      </c>
      <c r="T229" s="17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0" t="s">
        <v>126</v>
      </c>
      <c r="AT229" s="180" t="s">
        <v>122</v>
      </c>
      <c r="AU229" s="180" t="s">
        <v>83</v>
      </c>
      <c r="AY229" s="18" t="s">
        <v>120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8" t="s">
        <v>81</v>
      </c>
      <c r="BK229" s="181">
        <f>ROUND(I229*H229,2)</f>
        <v>0</v>
      </c>
      <c r="BL229" s="18" t="s">
        <v>126</v>
      </c>
      <c r="BM229" s="180" t="s">
        <v>307</v>
      </c>
    </row>
    <row r="230" s="14" customFormat="1">
      <c r="A230" s="14"/>
      <c r="B230" s="190"/>
      <c r="C230" s="14"/>
      <c r="D230" s="183" t="s">
        <v>128</v>
      </c>
      <c r="E230" s="191" t="s">
        <v>1</v>
      </c>
      <c r="F230" s="192" t="s">
        <v>308</v>
      </c>
      <c r="G230" s="14"/>
      <c r="H230" s="193">
        <v>76</v>
      </c>
      <c r="I230" s="194"/>
      <c r="J230" s="14"/>
      <c r="K230" s="14"/>
      <c r="L230" s="190"/>
      <c r="M230" s="195"/>
      <c r="N230" s="196"/>
      <c r="O230" s="196"/>
      <c r="P230" s="196"/>
      <c r="Q230" s="196"/>
      <c r="R230" s="196"/>
      <c r="S230" s="196"/>
      <c r="T230" s="19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1" t="s">
        <v>128</v>
      </c>
      <c r="AU230" s="191" t="s">
        <v>83</v>
      </c>
      <c r="AV230" s="14" t="s">
        <v>83</v>
      </c>
      <c r="AW230" s="14" t="s">
        <v>30</v>
      </c>
      <c r="AX230" s="14" t="s">
        <v>81</v>
      </c>
      <c r="AY230" s="191" t="s">
        <v>120</v>
      </c>
    </row>
    <row r="231" s="2" customFormat="1" ht="24.15" customHeight="1">
      <c r="A231" s="37"/>
      <c r="B231" s="167"/>
      <c r="C231" s="206" t="s">
        <v>309</v>
      </c>
      <c r="D231" s="206" t="s">
        <v>216</v>
      </c>
      <c r="E231" s="207" t="s">
        <v>310</v>
      </c>
      <c r="F231" s="208" t="s">
        <v>311</v>
      </c>
      <c r="G231" s="209" t="s">
        <v>148</v>
      </c>
      <c r="H231" s="210">
        <v>4.0800000000000001</v>
      </c>
      <c r="I231" s="211"/>
      <c r="J231" s="212">
        <f>ROUND(I231*H231,2)</f>
        <v>0</v>
      </c>
      <c r="K231" s="213"/>
      <c r="L231" s="214"/>
      <c r="M231" s="215" t="s">
        <v>1</v>
      </c>
      <c r="N231" s="216" t="s">
        <v>38</v>
      </c>
      <c r="O231" s="76"/>
      <c r="P231" s="178">
        <f>O231*H231</f>
        <v>0</v>
      </c>
      <c r="Q231" s="178">
        <v>0.065670000000000006</v>
      </c>
      <c r="R231" s="178">
        <f>Q231*H231</f>
        <v>0.26793360000000005</v>
      </c>
      <c r="S231" s="178">
        <v>0</v>
      </c>
      <c r="T231" s="17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0" t="s">
        <v>163</v>
      </c>
      <c r="AT231" s="180" t="s">
        <v>216</v>
      </c>
      <c r="AU231" s="180" t="s">
        <v>83</v>
      </c>
      <c r="AY231" s="18" t="s">
        <v>120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8" t="s">
        <v>81</v>
      </c>
      <c r="BK231" s="181">
        <f>ROUND(I231*H231,2)</f>
        <v>0</v>
      </c>
      <c r="BL231" s="18" t="s">
        <v>126</v>
      </c>
      <c r="BM231" s="180" t="s">
        <v>312</v>
      </c>
    </row>
    <row r="232" s="14" customFormat="1">
      <c r="A232" s="14"/>
      <c r="B232" s="190"/>
      <c r="C232" s="14"/>
      <c r="D232" s="183" t="s">
        <v>128</v>
      </c>
      <c r="E232" s="191" t="s">
        <v>1</v>
      </c>
      <c r="F232" s="192" t="s">
        <v>313</v>
      </c>
      <c r="G232" s="14"/>
      <c r="H232" s="193">
        <v>4.0800000000000001</v>
      </c>
      <c r="I232" s="194"/>
      <c r="J232" s="14"/>
      <c r="K232" s="14"/>
      <c r="L232" s="190"/>
      <c r="M232" s="195"/>
      <c r="N232" s="196"/>
      <c r="O232" s="196"/>
      <c r="P232" s="196"/>
      <c r="Q232" s="196"/>
      <c r="R232" s="196"/>
      <c r="S232" s="196"/>
      <c r="T232" s="19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1" t="s">
        <v>128</v>
      </c>
      <c r="AU232" s="191" t="s">
        <v>83</v>
      </c>
      <c r="AV232" s="14" t="s">
        <v>83</v>
      </c>
      <c r="AW232" s="14" t="s">
        <v>30</v>
      </c>
      <c r="AX232" s="14" t="s">
        <v>81</v>
      </c>
      <c r="AY232" s="191" t="s">
        <v>120</v>
      </c>
    </row>
    <row r="233" s="2" customFormat="1" ht="16.5" customHeight="1">
      <c r="A233" s="37"/>
      <c r="B233" s="167"/>
      <c r="C233" s="206" t="s">
        <v>314</v>
      </c>
      <c r="D233" s="206" t="s">
        <v>216</v>
      </c>
      <c r="E233" s="207" t="s">
        <v>315</v>
      </c>
      <c r="F233" s="208" t="s">
        <v>316</v>
      </c>
      <c r="G233" s="209" t="s">
        <v>148</v>
      </c>
      <c r="H233" s="210">
        <v>73.439999999999998</v>
      </c>
      <c r="I233" s="211"/>
      <c r="J233" s="212">
        <f>ROUND(I233*H233,2)</f>
        <v>0</v>
      </c>
      <c r="K233" s="213"/>
      <c r="L233" s="214"/>
      <c r="M233" s="215" t="s">
        <v>1</v>
      </c>
      <c r="N233" s="216" t="s">
        <v>38</v>
      </c>
      <c r="O233" s="76"/>
      <c r="P233" s="178">
        <f>O233*H233</f>
        <v>0</v>
      </c>
      <c r="Q233" s="178">
        <v>0.080000000000000002</v>
      </c>
      <c r="R233" s="178">
        <f>Q233*H233</f>
        <v>5.8751999999999995</v>
      </c>
      <c r="S233" s="178">
        <v>0</v>
      </c>
      <c r="T233" s="17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0" t="s">
        <v>163</v>
      </c>
      <c r="AT233" s="180" t="s">
        <v>216</v>
      </c>
      <c r="AU233" s="180" t="s">
        <v>83</v>
      </c>
      <c r="AY233" s="18" t="s">
        <v>120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81</v>
      </c>
      <c r="BK233" s="181">
        <f>ROUND(I233*H233,2)</f>
        <v>0</v>
      </c>
      <c r="BL233" s="18" t="s">
        <v>126</v>
      </c>
      <c r="BM233" s="180" t="s">
        <v>317</v>
      </c>
    </row>
    <row r="234" s="14" customFormat="1">
      <c r="A234" s="14"/>
      <c r="B234" s="190"/>
      <c r="C234" s="14"/>
      <c r="D234" s="183" t="s">
        <v>128</v>
      </c>
      <c r="E234" s="191" t="s">
        <v>1</v>
      </c>
      <c r="F234" s="192" t="s">
        <v>318</v>
      </c>
      <c r="G234" s="14"/>
      <c r="H234" s="193">
        <v>73.439999999999998</v>
      </c>
      <c r="I234" s="194"/>
      <c r="J234" s="14"/>
      <c r="K234" s="14"/>
      <c r="L234" s="190"/>
      <c r="M234" s="195"/>
      <c r="N234" s="196"/>
      <c r="O234" s="196"/>
      <c r="P234" s="196"/>
      <c r="Q234" s="196"/>
      <c r="R234" s="196"/>
      <c r="S234" s="196"/>
      <c r="T234" s="19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1" t="s">
        <v>128</v>
      </c>
      <c r="AU234" s="191" t="s">
        <v>83</v>
      </c>
      <c r="AV234" s="14" t="s">
        <v>83</v>
      </c>
      <c r="AW234" s="14" t="s">
        <v>30</v>
      </c>
      <c r="AX234" s="14" t="s">
        <v>81</v>
      </c>
      <c r="AY234" s="191" t="s">
        <v>120</v>
      </c>
    </row>
    <row r="235" s="2" customFormat="1" ht="33" customHeight="1">
      <c r="A235" s="37"/>
      <c r="B235" s="167"/>
      <c r="C235" s="168" t="s">
        <v>319</v>
      </c>
      <c r="D235" s="168" t="s">
        <v>122</v>
      </c>
      <c r="E235" s="169" t="s">
        <v>320</v>
      </c>
      <c r="F235" s="170" t="s">
        <v>321</v>
      </c>
      <c r="G235" s="171" t="s">
        <v>148</v>
      </c>
      <c r="H235" s="172">
        <v>8</v>
      </c>
      <c r="I235" s="173"/>
      <c r="J235" s="174">
        <f>ROUND(I235*H235,2)</f>
        <v>0</v>
      </c>
      <c r="K235" s="175"/>
      <c r="L235" s="38"/>
      <c r="M235" s="176" t="s">
        <v>1</v>
      </c>
      <c r="N235" s="177" t="s">
        <v>38</v>
      </c>
      <c r="O235" s="76"/>
      <c r="P235" s="178">
        <f>O235*H235</f>
        <v>0</v>
      </c>
      <c r="Q235" s="178">
        <v>0.1295</v>
      </c>
      <c r="R235" s="178">
        <f>Q235*H235</f>
        <v>1.036</v>
      </c>
      <c r="S235" s="178">
        <v>0</v>
      </c>
      <c r="T235" s="17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0" t="s">
        <v>126</v>
      </c>
      <c r="AT235" s="180" t="s">
        <v>122</v>
      </c>
      <c r="AU235" s="180" t="s">
        <v>83</v>
      </c>
      <c r="AY235" s="18" t="s">
        <v>120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8" t="s">
        <v>81</v>
      </c>
      <c r="BK235" s="181">
        <f>ROUND(I235*H235,2)</f>
        <v>0</v>
      </c>
      <c r="BL235" s="18" t="s">
        <v>126</v>
      </c>
      <c r="BM235" s="180" t="s">
        <v>322</v>
      </c>
    </row>
    <row r="236" s="2" customFormat="1" ht="16.5" customHeight="1">
      <c r="A236" s="37"/>
      <c r="B236" s="167"/>
      <c r="C236" s="206" t="s">
        <v>323</v>
      </c>
      <c r="D236" s="206" t="s">
        <v>216</v>
      </c>
      <c r="E236" s="207" t="s">
        <v>324</v>
      </c>
      <c r="F236" s="208" t="s">
        <v>325</v>
      </c>
      <c r="G236" s="209" t="s">
        <v>148</v>
      </c>
      <c r="H236" s="210">
        <v>8.1600000000000001</v>
      </c>
      <c r="I236" s="211"/>
      <c r="J236" s="212">
        <f>ROUND(I236*H236,2)</f>
        <v>0</v>
      </c>
      <c r="K236" s="213"/>
      <c r="L236" s="214"/>
      <c r="M236" s="215" t="s">
        <v>1</v>
      </c>
      <c r="N236" s="216" t="s">
        <v>38</v>
      </c>
      <c r="O236" s="76"/>
      <c r="P236" s="178">
        <f>O236*H236</f>
        <v>0</v>
      </c>
      <c r="Q236" s="178">
        <v>0.056120000000000003</v>
      </c>
      <c r="R236" s="178">
        <f>Q236*H236</f>
        <v>0.45793920000000005</v>
      </c>
      <c r="S236" s="178">
        <v>0</v>
      </c>
      <c r="T236" s="17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0" t="s">
        <v>163</v>
      </c>
      <c r="AT236" s="180" t="s">
        <v>216</v>
      </c>
      <c r="AU236" s="180" t="s">
        <v>83</v>
      </c>
      <c r="AY236" s="18" t="s">
        <v>120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81</v>
      </c>
      <c r="BK236" s="181">
        <f>ROUND(I236*H236,2)</f>
        <v>0</v>
      </c>
      <c r="BL236" s="18" t="s">
        <v>126</v>
      </c>
      <c r="BM236" s="180" t="s">
        <v>326</v>
      </c>
    </row>
    <row r="237" s="14" customFormat="1">
      <c r="A237" s="14"/>
      <c r="B237" s="190"/>
      <c r="C237" s="14"/>
      <c r="D237" s="183" t="s">
        <v>128</v>
      </c>
      <c r="E237" s="191" t="s">
        <v>1</v>
      </c>
      <c r="F237" s="192" t="s">
        <v>327</v>
      </c>
      <c r="G237" s="14"/>
      <c r="H237" s="193">
        <v>8.1600000000000001</v>
      </c>
      <c r="I237" s="194"/>
      <c r="J237" s="14"/>
      <c r="K237" s="14"/>
      <c r="L237" s="190"/>
      <c r="M237" s="195"/>
      <c r="N237" s="196"/>
      <c r="O237" s="196"/>
      <c r="P237" s="196"/>
      <c r="Q237" s="196"/>
      <c r="R237" s="196"/>
      <c r="S237" s="196"/>
      <c r="T237" s="19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1" t="s">
        <v>128</v>
      </c>
      <c r="AU237" s="191" t="s">
        <v>83</v>
      </c>
      <c r="AV237" s="14" t="s">
        <v>83</v>
      </c>
      <c r="AW237" s="14" t="s">
        <v>30</v>
      </c>
      <c r="AX237" s="14" t="s">
        <v>81</v>
      </c>
      <c r="AY237" s="191" t="s">
        <v>120</v>
      </c>
    </row>
    <row r="238" s="2" customFormat="1" ht="24.15" customHeight="1">
      <c r="A238" s="37"/>
      <c r="B238" s="167"/>
      <c r="C238" s="168" t="s">
        <v>206</v>
      </c>
      <c r="D238" s="168" t="s">
        <v>122</v>
      </c>
      <c r="E238" s="169" t="s">
        <v>328</v>
      </c>
      <c r="F238" s="170" t="s">
        <v>329</v>
      </c>
      <c r="G238" s="171" t="s">
        <v>153</v>
      </c>
      <c r="H238" s="172">
        <v>6</v>
      </c>
      <c r="I238" s="173"/>
      <c r="J238" s="174">
        <f>ROUND(I238*H238,2)</f>
        <v>0</v>
      </c>
      <c r="K238" s="175"/>
      <c r="L238" s="38"/>
      <c r="M238" s="176" t="s">
        <v>1</v>
      </c>
      <c r="N238" s="177" t="s">
        <v>38</v>
      </c>
      <c r="O238" s="76"/>
      <c r="P238" s="178">
        <f>O238*H238</f>
        <v>0</v>
      </c>
      <c r="Q238" s="178">
        <v>2.2563399999999998</v>
      </c>
      <c r="R238" s="178">
        <f>Q238*H238</f>
        <v>13.538039999999999</v>
      </c>
      <c r="S238" s="178">
        <v>0</v>
      </c>
      <c r="T238" s="17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0" t="s">
        <v>126</v>
      </c>
      <c r="AT238" s="180" t="s">
        <v>122</v>
      </c>
      <c r="AU238" s="180" t="s">
        <v>83</v>
      </c>
      <c r="AY238" s="18" t="s">
        <v>120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81</v>
      </c>
      <c r="BK238" s="181">
        <f>ROUND(I238*H238,2)</f>
        <v>0</v>
      </c>
      <c r="BL238" s="18" t="s">
        <v>126</v>
      </c>
      <c r="BM238" s="180" t="s">
        <v>330</v>
      </c>
    </row>
    <row r="239" s="14" customFormat="1">
      <c r="A239" s="14"/>
      <c r="B239" s="190"/>
      <c r="C239" s="14"/>
      <c r="D239" s="183" t="s">
        <v>128</v>
      </c>
      <c r="E239" s="191" t="s">
        <v>1</v>
      </c>
      <c r="F239" s="192" t="s">
        <v>331</v>
      </c>
      <c r="G239" s="14"/>
      <c r="H239" s="193">
        <v>6</v>
      </c>
      <c r="I239" s="194"/>
      <c r="J239" s="14"/>
      <c r="K239" s="14"/>
      <c r="L239" s="190"/>
      <c r="M239" s="195"/>
      <c r="N239" s="196"/>
      <c r="O239" s="196"/>
      <c r="P239" s="196"/>
      <c r="Q239" s="196"/>
      <c r="R239" s="196"/>
      <c r="S239" s="196"/>
      <c r="T239" s="19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1" t="s">
        <v>128</v>
      </c>
      <c r="AU239" s="191" t="s">
        <v>83</v>
      </c>
      <c r="AV239" s="14" t="s">
        <v>83</v>
      </c>
      <c r="AW239" s="14" t="s">
        <v>30</v>
      </c>
      <c r="AX239" s="14" t="s">
        <v>81</v>
      </c>
      <c r="AY239" s="191" t="s">
        <v>120</v>
      </c>
    </row>
    <row r="240" s="2" customFormat="1" ht="24.15" customHeight="1">
      <c r="A240" s="37"/>
      <c r="B240" s="167"/>
      <c r="C240" s="168" t="s">
        <v>332</v>
      </c>
      <c r="D240" s="168" t="s">
        <v>122</v>
      </c>
      <c r="E240" s="169" t="s">
        <v>333</v>
      </c>
      <c r="F240" s="170" t="s">
        <v>334</v>
      </c>
      <c r="G240" s="171" t="s">
        <v>148</v>
      </c>
      <c r="H240" s="172">
        <v>80</v>
      </c>
      <c r="I240" s="173"/>
      <c r="J240" s="174">
        <f>ROUND(I240*H240,2)</f>
        <v>0</v>
      </c>
      <c r="K240" s="175"/>
      <c r="L240" s="38"/>
      <c r="M240" s="176" t="s">
        <v>1</v>
      </c>
      <c r="N240" s="177" t="s">
        <v>38</v>
      </c>
      <c r="O240" s="76"/>
      <c r="P240" s="178">
        <f>O240*H240</f>
        <v>0</v>
      </c>
      <c r="Q240" s="178">
        <v>0.0043</v>
      </c>
      <c r="R240" s="178">
        <f>Q240*H240</f>
        <v>0.34399999999999997</v>
      </c>
      <c r="S240" s="178">
        <v>0</v>
      </c>
      <c r="T240" s="17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0" t="s">
        <v>126</v>
      </c>
      <c r="AT240" s="180" t="s">
        <v>122</v>
      </c>
      <c r="AU240" s="180" t="s">
        <v>83</v>
      </c>
      <c r="AY240" s="18" t="s">
        <v>120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8" t="s">
        <v>81</v>
      </c>
      <c r="BK240" s="181">
        <f>ROUND(I240*H240,2)</f>
        <v>0</v>
      </c>
      <c r="BL240" s="18" t="s">
        <v>126</v>
      </c>
      <c r="BM240" s="180" t="s">
        <v>335</v>
      </c>
    </row>
    <row r="241" s="13" customFormat="1">
      <c r="A241" s="13"/>
      <c r="B241" s="182"/>
      <c r="C241" s="13"/>
      <c r="D241" s="183" t="s">
        <v>128</v>
      </c>
      <c r="E241" s="184" t="s">
        <v>1</v>
      </c>
      <c r="F241" s="185" t="s">
        <v>336</v>
      </c>
      <c r="G241" s="13"/>
      <c r="H241" s="184" t="s">
        <v>1</v>
      </c>
      <c r="I241" s="186"/>
      <c r="J241" s="13"/>
      <c r="K241" s="13"/>
      <c r="L241" s="182"/>
      <c r="M241" s="187"/>
      <c r="N241" s="188"/>
      <c r="O241" s="188"/>
      <c r="P241" s="188"/>
      <c r="Q241" s="188"/>
      <c r="R241" s="188"/>
      <c r="S241" s="188"/>
      <c r="T241" s="18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4" t="s">
        <v>128</v>
      </c>
      <c r="AU241" s="184" t="s">
        <v>83</v>
      </c>
      <c r="AV241" s="13" t="s">
        <v>81</v>
      </c>
      <c r="AW241" s="13" t="s">
        <v>30</v>
      </c>
      <c r="AX241" s="13" t="s">
        <v>73</v>
      </c>
      <c r="AY241" s="184" t="s">
        <v>120</v>
      </c>
    </row>
    <row r="242" s="14" customFormat="1">
      <c r="A242" s="14"/>
      <c r="B242" s="190"/>
      <c r="C242" s="14"/>
      <c r="D242" s="183" t="s">
        <v>128</v>
      </c>
      <c r="E242" s="191" t="s">
        <v>1</v>
      </c>
      <c r="F242" s="192" t="s">
        <v>337</v>
      </c>
      <c r="G242" s="14"/>
      <c r="H242" s="193">
        <v>80</v>
      </c>
      <c r="I242" s="194"/>
      <c r="J242" s="14"/>
      <c r="K242" s="14"/>
      <c r="L242" s="190"/>
      <c r="M242" s="195"/>
      <c r="N242" s="196"/>
      <c r="O242" s="196"/>
      <c r="P242" s="196"/>
      <c r="Q242" s="196"/>
      <c r="R242" s="196"/>
      <c r="S242" s="196"/>
      <c r="T242" s="19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1" t="s">
        <v>128</v>
      </c>
      <c r="AU242" s="191" t="s">
        <v>83</v>
      </c>
      <c r="AV242" s="14" t="s">
        <v>83</v>
      </c>
      <c r="AW242" s="14" t="s">
        <v>30</v>
      </c>
      <c r="AX242" s="14" t="s">
        <v>81</v>
      </c>
      <c r="AY242" s="191" t="s">
        <v>120</v>
      </c>
    </row>
    <row r="243" s="2" customFormat="1" ht="24.15" customHeight="1">
      <c r="A243" s="37"/>
      <c r="B243" s="167"/>
      <c r="C243" s="168" t="s">
        <v>338</v>
      </c>
      <c r="D243" s="168" t="s">
        <v>122</v>
      </c>
      <c r="E243" s="169" t="s">
        <v>339</v>
      </c>
      <c r="F243" s="170" t="s">
        <v>340</v>
      </c>
      <c r="G243" s="171" t="s">
        <v>148</v>
      </c>
      <c r="H243" s="172">
        <v>80</v>
      </c>
      <c r="I243" s="173"/>
      <c r="J243" s="174">
        <f>ROUND(I243*H243,2)</f>
        <v>0</v>
      </c>
      <c r="K243" s="175"/>
      <c r="L243" s="38"/>
      <c r="M243" s="176" t="s">
        <v>1</v>
      </c>
      <c r="N243" s="177" t="s">
        <v>38</v>
      </c>
      <c r="O243" s="76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0" t="s">
        <v>126</v>
      </c>
      <c r="AT243" s="180" t="s">
        <v>122</v>
      </c>
      <c r="AU243" s="180" t="s">
        <v>83</v>
      </c>
      <c r="AY243" s="18" t="s">
        <v>120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81</v>
      </c>
      <c r="BK243" s="181">
        <f>ROUND(I243*H243,2)</f>
        <v>0</v>
      </c>
      <c r="BL243" s="18" t="s">
        <v>126</v>
      </c>
      <c r="BM243" s="180" t="s">
        <v>341</v>
      </c>
    </row>
    <row r="244" s="13" customFormat="1">
      <c r="A244" s="13"/>
      <c r="B244" s="182"/>
      <c r="C244" s="13"/>
      <c r="D244" s="183" t="s">
        <v>128</v>
      </c>
      <c r="E244" s="184" t="s">
        <v>1</v>
      </c>
      <c r="F244" s="185" t="s">
        <v>342</v>
      </c>
      <c r="G244" s="13"/>
      <c r="H244" s="184" t="s">
        <v>1</v>
      </c>
      <c r="I244" s="186"/>
      <c r="J244" s="13"/>
      <c r="K244" s="13"/>
      <c r="L244" s="182"/>
      <c r="M244" s="187"/>
      <c r="N244" s="188"/>
      <c r="O244" s="188"/>
      <c r="P244" s="188"/>
      <c r="Q244" s="188"/>
      <c r="R244" s="188"/>
      <c r="S244" s="188"/>
      <c r="T244" s="18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4" t="s">
        <v>128</v>
      </c>
      <c r="AU244" s="184" t="s">
        <v>83</v>
      </c>
      <c r="AV244" s="13" t="s">
        <v>81</v>
      </c>
      <c r="AW244" s="13" t="s">
        <v>30</v>
      </c>
      <c r="AX244" s="13" t="s">
        <v>73</v>
      </c>
      <c r="AY244" s="184" t="s">
        <v>120</v>
      </c>
    </row>
    <row r="245" s="14" customFormat="1">
      <c r="A245" s="14"/>
      <c r="B245" s="190"/>
      <c r="C245" s="14"/>
      <c r="D245" s="183" t="s">
        <v>128</v>
      </c>
      <c r="E245" s="191" t="s">
        <v>1</v>
      </c>
      <c r="F245" s="192" t="s">
        <v>337</v>
      </c>
      <c r="G245" s="14"/>
      <c r="H245" s="193">
        <v>80</v>
      </c>
      <c r="I245" s="194"/>
      <c r="J245" s="14"/>
      <c r="K245" s="14"/>
      <c r="L245" s="190"/>
      <c r="M245" s="195"/>
      <c r="N245" s="196"/>
      <c r="O245" s="196"/>
      <c r="P245" s="196"/>
      <c r="Q245" s="196"/>
      <c r="R245" s="196"/>
      <c r="S245" s="196"/>
      <c r="T245" s="19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1" t="s">
        <v>128</v>
      </c>
      <c r="AU245" s="191" t="s">
        <v>83</v>
      </c>
      <c r="AV245" s="14" t="s">
        <v>83</v>
      </c>
      <c r="AW245" s="14" t="s">
        <v>30</v>
      </c>
      <c r="AX245" s="14" t="s">
        <v>81</v>
      </c>
      <c r="AY245" s="191" t="s">
        <v>120</v>
      </c>
    </row>
    <row r="246" s="12" customFormat="1" ht="22.8" customHeight="1">
      <c r="A246" s="12"/>
      <c r="B246" s="154"/>
      <c r="C246" s="12"/>
      <c r="D246" s="155" t="s">
        <v>72</v>
      </c>
      <c r="E246" s="165" t="s">
        <v>343</v>
      </c>
      <c r="F246" s="165" t="s">
        <v>344</v>
      </c>
      <c r="G246" s="12"/>
      <c r="H246" s="12"/>
      <c r="I246" s="157"/>
      <c r="J246" s="166">
        <f>BK246</f>
        <v>0</v>
      </c>
      <c r="K246" s="12"/>
      <c r="L246" s="154"/>
      <c r="M246" s="159"/>
      <c r="N246" s="160"/>
      <c r="O246" s="160"/>
      <c r="P246" s="161">
        <f>SUM(P247:P255)</f>
        <v>0</v>
      </c>
      <c r="Q246" s="160"/>
      <c r="R246" s="161">
        <f>SUM(R247:R255)</f>
        <v>0</v>
      </c>
      <c r="S246" s="160"/>
      <c r="T246" s="162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5" t="s">
        <v>81</v>
      </c>
      <c r="AT246" s="163" t="s">
        <v>72</v>
      </c>
      <c r="AU246" s="163" t="s">
        <v>81</v>
      </c>
      <c r="AY246" s="155" t="s">
        <v>120</v>
      </c>
      <c r="BK246" s="164">
        <f>SUM(BK247:BK255)</f>
        <v>0</v>
      </c>
    </row>
    <row r="247" s="2" customFormat="1" ht="16.5" customHeight="1">
      <c r="A247" s="37"/>
      <c r="B247" s="167"/>
      <c r="C247" s="168" t="s">
        <v>345</v>
      </c>
      <c r="D247" s="168" t="s">
        <v>122</v>
      </c>
      <c r="E247" s="169" t="s">
        <v>346</v>
      </c>
      <c r="F247" s="170" t="s">
        <v>347</v>
      </c>
      <c r="G247" s="171" t="s">
        <v>187</v>
      </c>
      <c r="H247" s="172">
        <v>116.072</v>
      </c>
      <c r="I247" s="173"/>
      <c r="J247" s="174">
        <f>ROUND(I247*H247,2)</f>
        <v>0</v>
      </c>
      <c r="K247" s="175"/>
      <c r="L247" s="38"/>
      <c r="M247" s="176" t="s">
        <v>1</v>
      </c>
      <c r="N247" s="177" t="s">
        <v>38</v>
      </c>
      <c r="O247" s="76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126</v>
      </c>
      <c r="AT247" s="180" t="s">
        <v>122</v>
      </c>
      <c r="AU247" s="180" t="s">
        <v>83</v>
      </c>
      <c r="AY247" s="18" t="s">
        <v>120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81</v>
      </c>
      <c r="BK247" s="181">
        <f>ROUND(I247*H247,2)</f>
        <v>0</v>
      </c>
      <c r="BL247" s="18" t="s">
        <v>126</v>
      </c>
      <c r="BM247" s="180" t="s">
        <v>348</v>
      </c>
    </row>
    <row r="248" s="2" customFormat="1" ht="24.15" customHeight="1">
      <c r="A248" s="37"/>
      <c r="B248" s="167"/>
      <c r="C248" s="168" t="s">
        <v>349</v>
      </c>
      <c r="D248" s="168" t="s">
        <v>122</v>
      </c>
      <c r="E248" s="169" t="s">
        <v>350</v>
      </c>
      <c r="F248" s="170" t="s">
        <v>351</v>
      </c>
      <c r="G248" s="171" t="s">
        <v>187</v>
      </c>
      <c r="H248" s="172">
        <v>1044.6479999999999</v>
      </c>
      <c r="I248" s="173"/>
      <c r="J248" s="174">
        <f>ROUND(I248*H248,2)</f>
        <v>0</v>
      </c>
      <c r="K248" s="175"/>
      <c r="L248" s="38"/>
      <c r="M248" s="176" t="s">
        <v>1</v>
      </c>
      <c r="N248" s="177" t="s">
        <v>38</v>
      </c>
      <c r="O248" s="76"/>
      <c r="P248" s="178">
        <f>O248*H248</f>
        <v>0</v>
      </c>
      <c r="Q248" s="178">
        <v>0</v>
      </c>
      <c r="R248" s="178">
        <f>Q248*H248</f>
        <v>0</v>
      </c>
      <c r="S248" s="178">
        <v>0</v>
      </c>
      <c r="T248" s="17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0" t="s">
        <v>126</v>
      </c>
      <c r="AT248" s="180" t="s">
        <v>122</v>
      </c>
      <c r="AU248" s="180" t="s">
        <v>83</v>
      </c>
      <c r="AY248" s="18" t="s">
        <v>120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81</v>
      </c>
      <c r="BK248" s="181">
        <f>ROUND(I248*H248,2)</f>
        <v>0</v>
      </c>
      <c r="BL248" s="18" t="s">
        <v>126</v>
      </c>
      <c r="BM248" s="180" t="s">
        <v>352</v>
      </c>
    </row>
    <row r="249" s="14" customFormat="1">
      <c r="A249" s="14"/>
      <c r="B249" s="190"/>
      <c r="C249" s="14"/>
      <c r="D249" s="183" t="s">
        <v>128</v>
      </c>
      <c r="E249" s="14"/>
      <c r="F249" s="192" t="s">
        <v>353</v>
      </c>
      <c r="G249" s="14"/>
      <c r="H249" s="193">
        <v>1044.6479999999999</v>
      </c>
      <c r="I249" s="194"/>
      <c r="J249" s="14"/>
      <c r="K249" s="14"/>
      <c r="L249" s="190"/>
      <c r="M249" s="195"/>
      <c r="N249" s="196"/>
      <c r="O249" s="196"/>
      <c r="P249" s="196"/>
      <c r="Q249" s="196"/>
      <c r="R249" s="196"/>
      <c r="S249" s="196"/>
      <c r="T249" s="19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1" t="s">
        <v>128</v>
      </c>
      <c r="AU249" s="191" t="s">
        <v>83</v>
      </c>
      <c r="AV249" s="14" t="s">
        <v>83</v>
      </c>
      <c r="AW249" s="14" t="s">
        <v>3</v>
      </c>
      <c r="AX249" s="14" t="s">
        <v>81</v>
      </c>
      <c r="AY249" s="191" t="s">
        <v>120</v>
      </c>
    </row>
    <row r="250" s="2" customFormat="1" ht="37.8" customHeight="1">
      <c r="A250" s="37"/>
      <c r="B250" s="167"/>
      <c r="C250" s="168" t="s">
        <v>354</v>
      </c>
      <c r="D250" s="168" t="s">
        <v>122</v>
      </c>
      <c r="E250" s="169" t="s">
        <v>355</v>
      </c>
      <c r="F250" s="170" t="s">
        <v>356</v>
      </c>
      <c r="G250" s="171" t="s">
        <v>187</v>
      </c>
      <c r="H250" s="172">
        <v>16.399999999999999</v>
      </c>
      <c r="I250" s="173"/>
      <c r="J250" s="174">
        <f>ROUND(I250*H250,2)</f>
        <v>0</v>
      </c>
      <c r="K250" s="175"/>
      <c r="L250" s="38"/>
      <c r="M250" s="176" t="s">
        <v>1</v>
      </c>
      <c r="N250" s="177" t="s">
        <v>38</v>
      </c>
      <c r="O250" s="76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0" t="s">
        <v>126</v>
      </c>
      <c r="AT250" s="180" t="s">
        <v>122</v>
      </c>
      <c r="AU250" s="180" t="s">
        <v>83</v>
      </c>
      <c r="AY250" s="18" t="s">
        <v>120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81</v>
      </c>
      <c r="BK250" s="181">
        <f>ROUND(I250*H250,2)</f>
        <v>0</v>
      </c>
      <c r="BL250" s="18" t="s">
        <v>126</v>
      </c>
      <c r="BM250" s="180" t="s">
        <v>357</v>
      </c>
    </row>
    <row r="251" s="14" customFormat="1">
      <c r="A251" s="14"/>
      <c r="B251" s="190"/>
      <c r="C251" s="14"/>
      <c r="D251" s="183" t="s">
        <v>128</v>
      </c>
      <c r="E251" s="191" t="s">
        <v>1</v>
      </c>
      <c r="F251" s="192" t="s">
        <v>358</v>
      </c>
      <c r="G251" s="14"/>
      <c r="H251" s="193">
        <v>16.399999999999999</v>
      </c>
      <c r="I251" s="194"/>
      <c r="J251" s="14"/>
      <c r="K251" s="14"/>
      <c r="L251" s="190"/>
      <c r="M251" s="195"/>
      <c r="N251" s="196"/>
      <c r="O251" s="196"/>
      <c r="P251" s="196"/>
      <c r="Q251" s="196"/>
      <c r="R251" s="196"/>
      <c r="S251" s="196"/>
      <c r="T251" s="19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1" t="s">
        <v>128</v>
      </c>
      <c r="AU251" s="191" t="s">
        <v>83</v>
      </c>
      <c r="AV251" s="14" t="s">
        <v>83</v>
      </c>
      <c r="AW251" s="14" t="s">
        <v>30</v>
      </c>
      <c r="AX251" s="14" t="s">
        <v>81</v>
      </c>
      <c r="AY251" s="191" t="s">
        <v>120</v>
      </c>
    </row>
    <row r="252" s="2" customFormat="1" ht="44.25" customHeight="1">
      <c r="A252" s="37"/>
      <c r="B252" s="167"/>
      <c r="C252" s="168" t="s">
        <v>359</v>
      </c>
      <c r="D252" s="168" t="s">
        <v>122</v>
      </c>
      <c r="E252" s="169" t="s">
        <v>360</v>
      </c>
      <c r="F252" s="170" t="s">
        <v>361</v>
      </c>
      <c r="G252" s="171" t="s">
        <v>187</v>
      </c>
      <c r="H252" s="172">
        <v>57</v>
      </c>
      <c r="I252" s="173"/>
      <c r="J252" s="174">
        <f>ROUND(I252*H252,2)</f>
        <v>0</v>
      </c>
      <c r="K252" s="175"/>
      <c r="L252" s="38"/>
      <c r="M252" s="176" t="s">
        <v>1</v>
      </c>
      <c r="N252" s="177" t="s">
        <v>38</v>
      </c>
      <c r="O252" s="76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0" t="s">
        <v>126</v>
      </c>
      <c r="AT252" s="180" t="s">
        <v>122</v>
      </c>
      <c r="AU252" s="180" t="s">
        <v>83</v>
      </c>
      <c r="AY252" s="18" t="s">
        <v>120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81</v>
      </c>
      <c r="BK252" s="181">
        <f>ROUND(I252*H252,2)</f>
        <v>0</v>
      </c>
      <c r="BL252" s="18" t="s">
        <v>126</v>
      </c>
      <c r="BM252" s="180" t="s">
        <v>362</v>
      </c>
    </row>
    <row r="253" s="14" customFormat="1">
      <c r="A253" s="14"/>
      <c r="B253" s="190"/>
      <c r="C253" s="14"/>
      <c r="D253" s="183" t="s">
        <v>128</v>
      </c>
      <c r="E253" s="191" t="s">
        <v>1</v>
      </c>
      <c r="F253" s="192" t="s">
        <v>363</v>
      </c>
      <c r="G253" s="14"/>
      <c r="H253" s="193">
        <v>57</v>
      </c>
      <c r="I253" s="194"/>
      <c r="J253" s="14"/>
      <c r="K253" s="14"/>
      <c r="L253" s="190"/>
      <c r="M253" s="195"/>
      <c r="N253" s="196"/>
      <c r="O253" s="196"/>
      <c r="P253" s="196"/>
      <c r="Q253" s="196"/>
      <c r="R253" s="196"/>
      <c r="S253" s="196"/>
      <c r="T253" s="19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1" t="s">
        <v>128</v>
      </c>
      <c r="AU253" s="191" t="s">
        <v>83</v>
      </c>
      <c r="AV253" s="14" t="s">
        <v>83</v>
      </c>
      <c r="AW253" s="14" t="s">
        <v>30</v>
      </c>
      <c r="AX253" s="14" t="s">
        <v>81</v>
      </c>
      <c r="AY253" s="191" t="s">
        <v>120</v>
      </c>
    </row>
    <row r="254" s="2" customFormat="1" ht="44.25" customHeight="1">
      <c r="A254" s="37"/>
      <c r="B254" s="167"/>
      <c r="C254" s="168" t="s">
        <v>364</v>
      </c>
      <c r="D254" s="168" t="s">
        <v>122</v>
      </c>
      <c r="E254" s="169" t="s">
        <v>365</v>
      </c>
      <c r="F254" s="170" t="s">
        <v>366</v>
      </c>
      <c r="G254" s="171" t="s">
        <v>187</v>
      </c>
      <c r="H254" s="172">
        <v>42.671999999999997</v>
      </c>
      <c r="I254" s="173"/>
      <c r="J254" s="174">
        <f>ROUND(I254*H254,2)</f>
        <v>0</v>
      </c>
      <c r="K254" s="175"/>
      <c r="L254" s="38"/>
      <c r="M254" s="176" t="s">
        <v>1</v>
      </c>
      <c r="N254" s="177" t="s">
        <v>38</v>
      </c>
      <c r="O254" s="76"/>
      <c r="P254" s="178">
        <f>O254*H254</f>
        <v>0</v>
      </c>
      <c r="Q254" s="178">
        <v>0</v>
      </c>
      <c r="R254" s="178">
        <f>Q254*H254</f>
        <v>0</v>
      </c>
      <c r="S254" s="178">
        <v>0</v>
      </c>
      <c r="T254" s="17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0" t="s">
        <v>126</v>
      </c>
      <c r="AT254" s="180" t="s">
        <v>122</v>
      </c>
      <c r="AU254" s="180" t="s">
        <v>83</v>
      </c>
      <c r="AY254" s="18" t="s">
        <v>120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18" t="s">
        <v>81</v>
      </c>
      <c r="BK254" s="181">
        <f>ROUND(I254*H254,2)</f>
        <v>0</v>
      </c>
      <c r="BL254" s="18" t="s">
        <v>126</v>
      </c>
      <c r="BM254" s="180" t="s">
        <v>367</v>
      </c>
    </row>
    <row r="255" s="14" customFormat="1">
      <c r="A255" s="14"/>
      <c r="B255" s="190"/>
      <c r="C255" s="14"/>
      <c r="D255" s="183" t="s">
        <v>128</v>
      </c>
      <c r="E255" s="191" t="s">
        <v>1</v>
      </c>
      <c r="F255" s="192" t="s">
        <v>368</v>
      </c>
      <c r="G255" s="14"/>
      <c r="H255" s="193">
        <v>42.671999999999997</v>
      </c>
      <c r="I255" s="194"/>
      <c r="J255" s="14"/>
      <c r="K255" s="14"/>
      <c r="L255" s="190"/>
      <c r="M255" s="195"/>
      <c r="N255" s="196"/>
      <c r="O255" s="196"/>
      <c r="P255" s="196"/>
      <c r="Q255" s="196"/>
      <c r="R255" s="196"/>
      <c r="S255" s="196"/>
      <c r="T255" s="19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1" t="s">
        <v>128</v>
      </c>
      <c r="AU255" s="191" t="s">
        <v>83</v>
      </c>
      <c r="AV255" s="14" t="s">
        <v>83</v>
      </c>
      <c r="AW255" s="14" t="s">
        <v>30</v>
      </c>
      <c r="AX255" s="14" t="s">
        <v>81</v>
      </c>
      <c r="AY255" s="191" t="s">
        <v>120</v>
      </c>
    </row>
    <row r="256" s="12" customFormat="1" ht="22.8" customHeight="1">
      <c r="A256" s="12"/>
      <c r="B256" s="154"/>
      <c r="C256" s="12"/>
      <c r="D256" s="155" t="s">
        <v>72</v>
      </c>
      <c r="E256" s="165" t="s">
        <v>369</v>
      </c>
      <c r="F256" s="165" t="s">
        <v>370</v>
      </c>
      <c r="G256" s="12"/>
      <c r="H256" s="12"/>
      <c r="I256" s="157"/>
      <c r="J256" s="166">
        <f>BK256</f>
        <v>0</v>
      </c>
      <c r="K256" s="12"/>
      <c r="L256" s="154"/>
      <c r="M256" s="159"/>
      <c r="N256" s="160"/>
      <c r="O256" s="160"/>
      <c r="P256" s="161">
        <f>P257</f>
        <v>0</v>
      </c>
      <c r="Q256" s="160"/>
      <c r="R256" s="161">
        <f>R257</f>
        <v>0</v>
      </c>
      <c r="S256" s="160"/>
      <c r="T256" s="162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5" t="s">
        <v>81</v>
      </c>
      <c r="AT256" s="163" t="s">
        <v>72</v>
      </c>
      <c r="AU256" s="163" t="s">
        <v>81</v>
      </c>
      <c r="AY256" s="155" t="s">
        <v>120</v>
      </c>
      <c r="BK256" s="164">
        <f>BK257</f>
        <v>0</v>
      </c>
    </row>
    <row r="257" s="2" customFormat="1" ht="24.15" customHeight="1">
      <c r="A257" s="37"/>
      <c r="B257" s="167"/>
      <c r="C257" s="168" t="s">
        <v>371</v>
      </c>
      <c r="D257" s="168" t="s">
        <v>122</v>
      </c>
      <c r="E257" s="169" t="s">
        <v>372</v>
      </c>
      <c r="F257" s="170" t="s">
        <v>373</v>
      </c>
      <c r="G257" s="171" t="s">
        <v>187</v>
      </c>
      <c r="H257" s="172">
        <v>162.97300000000001</v>
      </c>
      <c r="I257" s="173"/>
      <c r="J257" s="174">
        <f>ROUND(I257*H257,2)</f>
        <v>0</v>
      </c>
      <c r="K257" s="175"/>
      <c r="L257" s="38"/>
      <c r="M257" s="176" t="s">
        <v>1</v>
      </c>
      <c r="N257" s="177" t="s">
        <v>38</v>
      </c>
      <c r="O257" s="76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0" t="s">
        <v>126</v>
      </c>
      <c r="AT257" s="180" t="s">
        <v>122</v>
      </c>
      <c r="AU257" s="180" t="s">
        <v>83</v>
      </c>
      <c r="AY257" s="18" t="s">
        <v>120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81</v>
      </c>
      <c r="BK257" s="181">
        <f>ROUND(I257*H257,2)</f>
        <v>0</v>
      </c>
      <c r="BL257" s="18" t="s">
        <v>126</v>
      </c>
      <c r="BM257" s="180" t="s">
        <v>374</v>
      </c>
    </row>
    <row r="258" s="12" customFormat="1" ht="25.92" customHeight="1">
      <c r="A258" s="12"/>
      <c r="B258" s="154"/>
      <c r="C258" s="12"/>
      <c r="D258" s="155" t="s">
        <v>72</v>
      </c>
      <c r="E258" s="156" t="s">
        <v>375</v>
      </c>
      <c r="F258" s="156" t="s">
        <v>376</v>
      </c>
      <c r="G258" s="12"/>
      <c r="H258" s="12"/>
      <c r="I258" s="157"/>
      <c r="J258" s="158">
        <f>BK258</f>
        <v>0</v>
      </c>
      <c r="K258" s="12"/>
      <c r="L258" s="154"/>
      <c r="M258" s="159"/>
      <c r="N258" s="160"/>
      <c r="O258" s="160"/>
      <c r="P258" s="161">
        <f>P259</f>
        <v>0</v>
      </c>
      <c r="Q258" s="160"/>
      <c r="R258" s="161">
        <f>R259</f>
        <v>0.010799999999999999</v>
      </c>
      <c r="S258" s="160"/>
      <c r="T258" s="162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5" t="s">
        <v>83</v>
      </c>
      <c r="AT258" s="163" t="s">
        <v>72</v>
      </c>
      <c r="AU258" s="163" t="s">
        <v>73</v>
      </c>
      <c r="AY258" s="155" t="s">
        <v>120</v>
      </c>
      <c r="BK258" s="164">
        <f>BK259</f>
        <v>0</v>
      </c>
    </row>
    <row r="259" s="12" customFormat="1" ht="22.8" customHeight="1">
      <c r="A259" s="12"/>
      <c r="B259" s="154"/>
      <c r="C259" s="12"/>
      <c r="D259" s="155" t="s">
        <v>72</v>
      </c>
      <c r="E259" s="165" t="s">
        <v>377</v>
      </c>
      <c r="F259" s="165" t="s">
        <v>378</v>
      </c>
      <c r="G259" s="12"/>
      <c r="H259" s="12"/>
      <c r="I259" s="157"/>
      <c r="J259" s="166">
        <f>BK259</f>
        <v>0</v>
      </c>
      <c r="K259" s="12"/>
      <c r="L259" s="154"/>
      <c r="M259" s="159"/>
      <c r="N259" s="160"/>
      <c r="O259" s="160"/>
      <c r="P259" s="161">
        <f>SUM(P260:P263)</f>
        <v>0</v>
      </c>
      <c r="Q259" s="160"/>
      <c r="R259" s="161">
        <f>SUM(R260:R263)</f>
        <v>0.010799999999999999</v>
      </c>
      <c r="S259" s="160"/>
      <c r="T259" s="162">
        <f>SUM(T260:T263)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5" t="s">
        <v>83</v>
      </c>
      <c r="AT259" s="163" t="s">
        <v>72</v>
      </c>
      <c r="AU259" s="163" t="s">
        <v>81</v>
      </c>
      <c r="AY259" s="155" t="s">
        <v>120</v>
      </c>
      <c r="BK259" s="164">
        <f>SUM(BK260:BK263)</f>
        <v>0</v>
      </c>
    </row>
    <row r="260" s="2" customFormat="1" ht="24.15" customHeight="1">
      <c r="A260" s="37"/>
      <c r="B260" s="167"/>
      <c r="C260" s="168" t="s">
        <v>379</v>
      </c>
      <c r="D260" s="168" t="s">
        <v>122</v>
      </c>
      <c r="E260" s="169" t="s">
        <v>380</v>
      </c>
      <c r="F260" s="170" t="s">
        <v>381</v>
      </c>
      <c r="G260" s="171" t="s">
        <v>125</v>
      </c>
      <c r="H260" s="172">
        <v>27</v>
      </c>
      <c r="I260" s="173"/>
      <c r="J260" s="174">
        <f>ROUND(I260*H260,2)</f>
        <v>0</v>
      </c>
      <c r="K260" s="175"/>
      <c r="L260" s="38"/>
      <c r="M260" s="176" t="s">
        <v>1</v>
      </c>
      <c r="N260" s="177" t="s">
        <v>38</v>
      </c>
      <c r="O260" s="76"/>
      <c r="P260" s="178">
        <f>O260*H260</f>
        <v>0</v>
      </c>
      <c r="Q260" s="178">
        <v>4.0000000000000003E-05</v>
      </c>
      <c r="R260" s="178">
        <f>Q260*H260</f>
        <v>0.00108</v>
      </c>
      <c r="S260" s="178">
        <v>0</v>
      </c>
      <c r="T260" s="17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0" t="s">
        <v>157</v>
      </c>
      <c r="AT260" s="180" t="s">
        <v>122</v>
      </c>
      <c r="AU260" s="180" t="s">
        <v>83</v>
      </c>
      <c r="AY260" s="18" t="s">
        <v>120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81</v>
      </c>
      <c r="BK260" s="181">
        <f>ROUND(I260*H260,2)</f>
        <v>0</v>
      </c>
      <c r="BL260" s="18" t="s">
        <v>157</v>
      </c>
      <c r="BM260" s="180" t="s">
        <v>382</v>
      </c>
    </row>
    <row r="261" s="2" customFormat="1" ht="24.15" customHeight="1">
      <c r="A261" s="37"/>
      <c r="B261" s="167"/>
      <c r="C261" s="206" t="s">
        <v>383</v>
      </c>
      <c r="D261" s="206" t="s">
        <v>216</v>
      </c>
      <c r="E261" s="207" t="s">
        <v>384</v>
      </c>
      <c r="F261" s="208" t="s">
        <v>385</v>
      </c>
      <c r="G261" s="209" t="s">
        <v>125</v>
      </c>
      <c r="H261" s="210">
        <v>32.399999999999999</v>
      </c>
      <c r="I261" s="211"/>
      <c r="J261" s="212">
        <f>ROUND(I261*H261,2)</f>
        <v>0</v>
      </c>
      <c r="K261" s="213"/>
      <c r="L261" s="214"/>
      <c r="M261" s="215" t="s">
        <v>1</v>
      </c>
      <c r="N261" s="216" t="s">
        <v>38</v>
      </c>
      <c r="O261" s="76"/>
      <c r="P261" s="178">
        <f>O261*H261</f>
        <v>0</v>
      </c>
      <c r="Q261" s="178">
        <v>0.00029999999999999997</v>
      </c>
      <c r="R261" s="178">
        <f>Q261*H261</f>
        <v>0.0097199999999999995</v>
      </c>
      <c r="S261" s="178">
        <v>0</v>
      </c>
      <c r="T261" s="17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0" t="s">
        <v>130</v>
      </c>
      <c r="AT261" s="180" t="s">
        <v>216</v>
      </c>
      <c r="AU261" s="180" t="s">
        <v>83</v>
      </c>
      <c r="AY261" s="18" t="s">
        <v>120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8" t="s">
        <v>81</v>
      </c>
      <c r="BK261" s="181">
        <f>ROUND(I261*H261,2)</f>
        <v>0</v>
      </c>
      <c r="BL261" s="18" t="s">
        <v>157</v>
      </c>
      <c r="BM261" s="180" t="s">
        <v>386</v>
      </c>
    </row>
    <row r="262" s="14" customFormat="1">
      <c r="A262" s="14"/>
      <c r="B262" s="190"/>
      <c r="C262" s="14"/>
      <c r="D262" s="183" t="s">
        <v>128</v>
      </c>
      <c r="E262" s="191" t="s">
        <v>1</v>
      </c>
      <c r="F262" s="192" t="s">
        <v>387</v>
      </c>
      <c r="G262" s="14"/>
      <c r="H262" s="193">
        <v>32.399999999999999</v>
      </c>
      <c r="I262" s="194"/>
      <c r="J262" s="14"/>
      <c r="K262" s="14"/>
      <c r="L262" s="190"/>
      <c r="M262" s="195"/>
      <c r="N262" s="196"/>
      <c r="O262" s="196"/>
      <c r="P262" s="196"/>
      <c r="Q262" s="196"/>
      <c r="R262" s="196"/>
      <c r="S262" s="196"/>
      <c r="T262" s="19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1" t="s">
        <v>128</v>
      </c>
      <c r="AU262" s="191" t="s">
        <v>83</v>
      </c>
      <c r="AV262" s="14" t="s">
        <v>83</v>
      </c>
      <c r="AW262" s="14" t="s">
        <v>30</v>
      </c>
      <c r="AX262" s="14" t="s">
        <v>81</v>
      </c>
      <c r="AY262" s="191" t="s">
        <v>120</v>
      </c>
    </row>
    <row r="263" s="2" customFormat="1" ht="24.15" customHeight="1">
      <c r="A263" s="37"/>
      <c r="B263" s="167"/>
      <c r="C263" s="168" t="s">
        <v>388</v>
      </c>
      <c r="D263" s="168" t="s">
        <v>122</v>
      </c>
      <c r="E263" s="169" t="s">
        <v>389</v>
      </c>
      <c r="F263" s="170" t="s">
        <v>390</v>
      </c>
      <c r="G263" s="171" t="s">
        <v>187</v>
      </c>
      <c r="H263" s="172">
        <v>0.010999999999999999</v>
      </c>
      <c r="I263" s="173"/>
      <c r="J263" s="174">
        <f>ROUND(I263*H263,2)</f>
        <v>0</v>
      </c>
      <c r="K263" s="175"/>
      <c r="L263" s="38"/>
      <c r="M263" s="176" t="s">
        <v>1</v>
      </c>
      <c r="N263" s="177" t="s">
        <v>38</v>
      </c>
      <c r="O263" s="76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0" t="s">
        <v>157</v>
      </c>
      <c r="AT263" s="180" t="s">
        <v>122</v>
      </c>
      <c r="AU263" s="180" t="s">
        <v>83</v>
      </c>
      <c r="AY263" s="18" t="s">
        <v>120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8" t="s">
        <v>81</v>
      </c>
      <c r="BK263" s="181">
        <f>ROUND(I263*H263,2)</f>
        <v>0</v>
      </c>
      <c r="BL263" s="18" t="s">
        <v>157</v>
      </c>
      <c r="BM263" s="180" t="s">
        <v>391</v>
      </c>
    </row>
    <row r="264" s="12" customFormat="1" ht="25.92" customHeight="1">
      <c r="A264" s="12"/>
      <c r="B264" s="154"/>
      <c r="C264" s="12"/>
      <c r="D264" s="155" t="s">
        <v>72</v>
      </c>
      <c r="E264" s="156" t="s">
        <v>392</v>
      </c>
      <c r="F264" s="156" t="s">
        <v>393</v>
      </c>
      <c r="G264" s="12"/>
      <c r="H264" s="12"/>
      <c r="I264" s="157"/>
      <c r="J264" s="158">
        <f>BK264</f>
        <v>0</v>
      </c>
      <c r="K264" s="12"/>
      <c r="L264" s="154"/>
      <c r="M264" s="159"/>
      <c r="N264" s="160"/>
      <c r="O264" s="160"/>
      <c r="P264" s="161">
        <f>P265</f>
        <v>0</v>
      </c>
      <c r="Q264" s="160"/>
      <c r="R264" s="161">
        <f>R265</f>
        <v>0</v>
      </c>
      <c r="S264" s="160"/>
      <c r="T264" s="162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55" t="s">
        <v>145</v>
      </c>
      <c r="AT264" s="163" t="s">
        <v>72</v>
      </c>
      <c r="AU264" s="163" t="s">
        <v>73</v>
      </c>
      <c r="AY264" s="155" t="s">
        <v>120</v>
      </c>
      <c r="BK264" s="164">
        <f>BK265</f>
        <v>0</v>
      </c>
    </row>
    <row r="265" s="12" customFormat="1" ht="22.8" customHeight="1">
      <c r="A265" s="12"/>
      <c r="B265" s="154"/>
      <c r="C265" s="12"/>
      <c r="D265" s="155" t="s">
        <v>72</v>
      </c>
      <c r="E265" s="165" t="s">
        <v>394</v>
      </c>
      <c r="F265" s="165" t="s">
        <v>393</v>
      </c>
      <c r="G265" s="12"/>
      <c r="H265" s="12"/>
      <c r="I265" s="157"/>
      <c r="J265" s="166">
        <f>BK265</f>
        <v>0</v>
      </c>
      <c r="K265" s="12"/>
      <c r="L265" s="154"/>
      <c r="M265" s="159"/>
      <c r="N265" s="160"/>
      <c r="O265" s="160"/>
      <c r="P265" s="161">
        <f>SUM(P266:P272)</f>
        <v>0</v>
      </c>
      <c r="Q265" s="160"/>
      <c r="R265" s="161">
        <f>SUM(R266:R272)</f>
        <v>0</v>
      </c>
      <c r="S265" s="160"/>
      <c r="T265" s="162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55" t="s">
        <v>145</v>
      </c>
      <c r="AT265" s="163" t="s">
        <v>72</v>
      </c>
      <c r="AU265" s="163" t="s">
        <v>81</v>
      </c>
      <c r="AY265" s="155" t="s">
        <v>120</v>
      </c>
      <c r="BK265" s="164">
        <f>SUM(BK266:BK272)</f>
        <v>0</v>
      </c>
    </row>
    <row r="266" s="2" customFormat="1" ht="37.8" customHeight="1">
      <c r="A266" s="37"/>
      <c r="B266" s="167"/>
      <c r="C266" s="168" t="s">
        <v>395</v>
      </c>
      <c r="D266" s="168" t="s">
        <v>122</v>
      </c>
      <c r="E266" s="169" t="s">
        <v>396</v>
      </c>
      <c r="F266" s="170" t="s">
        <v>397</v>
      </c>
      <c r="G266" s="171" t="s">
        <v>398</v>
      </c>
      <c r="H266" s="172">
        <v>1</v>
      </c>
      <c r="I266" s="173"/>
      <c r="J266" s="174">
        <f>ROUND(I266*H266,2)</f>
        <v>0</v>
      </c>
      <c r="K266" s="175"/>
      <c r="L266" s="38"/>
      <c r="M266" s="176" t="s">
        <v>1</v>
      </c>
      <c r="N266" s="177" t="s">
        <v>38</v>
      </c>
      <c r="O266" s="76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0" t="s">
        <v>399</v>
      </c>
      <c r="AT266" s="180" t="s">
        <v>122</v>
      </c>
      <c r="AU266" s="180" t="s">
        <v>83</v>
      </c>
      <c r="AY266" s="18" t="s">
        <v>120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81</v>
      </c>
      <c r="BK266" s="181">
        <f>ROUND(I266*H266,2)</f>
        <v>0</v>
      </c>
      <c r="BL266" s="18" t="s">
        <v>399</v>
      </c>
      <c r="BM266" s="180" t="s">
        <v>400</v>
      </c>
    </row>
    <row r="267" s="2" customFormat="1" ht="16.5" customHeight="1">
      <c r="A267" s="37"/>
      <c r="B267" s="167"/>
      <c r="C267" s="168" t="s">
        <v>401</v>
      </c>
      <c r="D267" s="168" t="s">
        <v>122</v>
      </c>
      <c r="E267" s="169" t="s">
        <v>402</v>
      </c>
      <c r="F267" s="170" t="s">
        <v>403</v>
      </c>
      <c r="G267" s="171" t="s">
        <v>398</v>
      </c>
      <c r="H267" s="172">
        <v>1</v>
      </c>
      <c r="I267" s="173"/>
      <c r="J267" s="174">
        <f>ROUND(I267*H267,2)</f>
        <v>0</v>
      </c>
      <c r="K267" s="175"/>
      <c r="L267" s="38"/>
      <c r="M267" s="176" t="s">
        <v>1</v>
      </c>
      <c r="N267" s="177" t="s">
        <v>38</v>
      </c>
      <c r="O267" s="76"/>
      <c r="P267" s="178">
        <f>O267*H267</f>
        <v>0</v>
      </c>
      <c r="Q267" s="178">
        <v>0</v>
      </c>
      <c r="R267" s="178">
        <f>Q267*H267</f>
        <v>0</v>
      </c>
      <c r="S267" s="178">
        <v>0</v>
      </c>
      <c r="T267" s="17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0" t="s">
        <v>399</v>
      </c>
      <c r="AT267" s="180" t="s">
        <v>122</v>
      </c>
      <c r="AU267" s="180" t="s">
        <v>83</v>
      </c>
      <c r="AY267" s="18" t="s">
        <v>120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18" t="s">
        <v>81</v>
      </c>
      <c r="BK267" s="181">
        <f>ROUND(I267*H267,2)</f>
        <v>0</v>
      </c>
      <c r="BL267" s="18" t="s">
        <v>399</v>
      </c>
      <c r="BM267" s="180" t="s">
        <v>404</v>
      </c>
    </row>
    <row r="268" s="2" customFormat="1" ht="16.5" customHeight="1">
      <c r="A268" s="37"/>
      <c r="B268" s="167"/>
      <c r="C268" s="168" t="s">
        <v>405</v>
      </c>
      <c r="D268" s="168" t="s">
        <v>122</v>
      </c>
      <c r="E268" s="169" t="s">
        <v>406</v>
      </c>
      <c r="F268" s="170" t="s">
        <v>407</v>
      </c>
      <c r="G268" s="171" t="s">
        <v>398</v>
      </c>
      <c r="H268" s="172">
        <v>1</v>
      </c>
      <c r="I268" s="173"/>
      <c r="J268" s="174">
        <f>ROUND(I268*H268,2)</f>
        <v>0</v>
      </c>
      <c r="K268" s="175"/>
      <c r="L268" s="38"/>
      <c r="M268" s="176" t="s">
        <v>1</v>
      </c>
      <c r="N268" s="177" t="s">
        <v>38</v>
      </c>
      <c r="O268" s="76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0" t="s">
        <v>399</v>
      </c>
      <c r="AT268" s="180" t="s">
        <v>122</v>
      </c>
      <c r="AU268" s="180" t="s">
        <v>83</v>
      </c>
      <c r="AY268" s="18" t="s">
        <v>120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81</v>
      </c>
      <c r="BK268" s="181">
        <f>ROUND(I268*H268,2)</f>
        <v>0</v>
      </c>
      <c r="BL268" s="18" t="s">
        <v>399</v>
      </c>
      <c r="BM268" s="180" t="s">
        <v>408</v>
      </c>
    </row>
    <row r="269" s="2" customFormat="1" ht="16.5" customHeight="1">
      <c r="A269" s="37"/>
      <c r="B269" s="167"/>
      <c r="C269" s="168" t="s">
        <v>409</v>
      </c>
      <c r="D269" s="168" t="s">
        <v>122</v>
      </c>
      <c r="E269" s="169" t="s">
        <v>410</v>
      </c>
      <c r="F269" s="170" t="s">
        <v>411</v>
      </c>
      <c r="G269" s="171" t="s">
        <v>398</v>
      </c>
      <c r="H269" s="172">
        <v>1</v>
      </c>
      <c r="I269" s="173"/>
      <c r="J269" s="174">
        <f>ROUND(I269*H269,2)</f>
        <v>0</v>
      </c>
      <c r="K269" s="175"/>
      <c r="L269" s="38"/>
      <c r="M269" s="176" t="s">
        <v>1</v>
      </c>
      <c r="N269" s="177" t="s">
        <v>38</v>
      </c>
      <c r="O269" s="76"/>
      <c r="P269" s="178">
        <f>O269*H269</f>
        <v>0</v>
      </c>
      <c r="Q269" s="178">
        <v>0</v>
      </c>
      <c r="R269" s="178">
        <f>Q269*H269</f>
        <v>0</v>
      </c>
      <c r="S269" s="178">
        <v>0</v>
      </c>
      <c r="T269" s="17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0" t="s">
        <v>399</v>
      </c>
      <c r="AT269" s="180" t="s">
        <v>122</v>
      </c>
      <c r="AU269" s="180" t="s">
        <v>83</v>
      </c>
      <c r="AY269" s="18" t="s">
        <v>120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8" t="s">
        <v>81</v>
      </c>
      <c r="BK269" s="181">
        <f>ROUND(I269*H269,2)</f>
        <v>0</v>
      </c>
      <c r="BL269" s="18" t="s">
        <v>399</v>
      </c>
      <c r="BM269" s="180" t="s">
        <v>412</v>
      </c>
    </row>
    <row r="270" s="2" customFormat="1" ht="16.5" customHeight="1">
      <c r="A270" s="37"/>
      <c r="B270" s="167"/>
      <c r="C270" s="168" t="s">
        <v>413</v>
      </c>
      <c r="D270" s="168" t="s">
        <v>122</v>
      </c>
      <c r="E270" s="169" t="s">
        <v>414</v>
      </c>
      <c r="F270" s="170" t="s">
        <v>415</v>
      </c>
      <c r="G270" s="171" t="s">
        <v>398</v>
      </c>
      <c r="H270" s="172">
        <v>1</v>
      </c>
      <c r="I270" s="173"/>
      <c r="J270" s="174">
        <f>ROUND(I270*H270,2)</f>
        <v>0</v>
      </c>
      <c r="K270" s="175"/>
      <c r="L270" s="38"/>
      <c r="M270" s="176" t="s">
        <v>1</v>
      </c>
      <c r="N270" s="177" t="s">
        <v>38</v>
      </c>
      <c r="O270" s="76"/>
      <c r="P270" s="178">
        <f>O270*H270</f>
        <v>0</v>
      </c>
      <c r="Q270" s="178">
        <v>0</v>
      </c>
      <c r="R270" s="178">
        <f>Q270*H270</f>
        <v>0</v>
      </c>
      <c r="S270" s="178">
        <v>0</v>
      </c>
      <c r="T270" s="17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0" t="s">
        <v>399</v>
      </c>
      <c r="AT270" s="180" t="s">
        <v>122</v>
      </c>
      <c r="AU270" s="180" t="s">
        <v>83</v>
      </c>
      <c r="AY270" s="18" t="s">
        <v>120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8" t="s">
        <v>81</v>
      </c>
      <c r="BK270" s="181">
        <f>ROUND(I270*H270,2)</f>
        <v>0</v>
      </c>
      <c r="BL270" s="18" t="s">
        <v>399</v>
      </c>
      <c r="BM270" s="180" t="s">
        <v>416</v>
      </c>
    </row>
    <row r="271" s="2" customFormat="1" ht="16.5" customHeight="1">
      <c r="A271" s="37"/>
      <c r="B271" s="167"/>
      <c r="C271" s="168" t="s">
        <v>417</v>
      </c>
      <c r="D271" s="168" t="s">
        <v>122</v>
      </c>
      <c r="E271" s="169" t="s">
        <v>418</v>
      </c>
      <c r="F271" s="170" t="s">
        <v>419</v>
      </c>
      <c r="G271" s="171" t="s">
        <v>398</v>
      </c>
      <c r="H271" s="172">
        <v>1</v>
      </c>
      <c r="I271" s="173"/>
      <c r="J271" s="174">
        <f>ROUND(I271*H271,2)</f>
        <v>0</v>
      </c>
      <c r="K271" s="175"/>
      <c r="L271" s="38"/>
      <c r="M271" s="176" t="s">
        <v>1</v>
      </c>
      <c r="N271" s="177" t="s">
        <v>38</v>
      </c>
      <c r="O271" s="76"/>
      <c r="P271" s="178">
        <f>O271*H271</f>
        <v>0</v>
      </c>
      <c r="Q271" s="178">
        <v>0</v>
      </c>
      <c r="R271" s="178">
        <f>Q271*H271</f>
        <v>0</v>
      </c>
      <c r="S271" s="178">
        <v>0</v>
      </c>
      <c r="T271" s="17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0" t="s">
        <v>399</v>
      </c>
      <c r="AT271" s="180" t="s">
        <v>122</v>
      </c>
      <c r="AU271" s="180" t="s">
        <v>83</v>
      </c>
      <c r="AY271" s="18" t="s">
        <v>120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8" t="s">
        <v>81</v>
      </c>
      <c r="BK271" s="181">
        <f>ROUND(I271*H271,2)</f>
        <v>0</v>
      </c>
      <c r="BL271" s="18" t="s">
        <v>399</v>
      </c>
      <c r="BM271" s="180" t="s">
        <v>420</v>
      </c>
    </row>
    <row r="272" s="2" customFormat="1" ht="16.5" customHeight="1">
      <c r="A272" s="37"/>
      <c r="B272" s="167"/>
      <c r="C272" s="168" t="s">
        <v>421</v>
      </c>
      <c r="D272" s="168" t="s">
        <v>122</v>
      </c>
      <c r="E272" s="169" t="s">
        <v>422</v>
      </c>
      <c r="F272" s="170" t="s">
        <v>423</v>
      </c>
      <c r="G272" s="171" t="s">
        <v>398</v>
      </c>
      <c r="H272" s="172">
        <v>1</v>
      </c>
      <c r="I272" s="173"/>
      <c r="J272" s="174">
        <f>ROUND(I272*H272,2)</f>
        <v>0</v>
      </c>
      <c r="K272" s="175"/>
      <c r="L272" s="38"/>
      <c r="M272" s="217" t="s">
        <v>1</v>
      </c>
      <c r="N272" s="218" t="s">
        <v>38</v>
      </c>
      <c r="O272" s="219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0" t="s">
        <v>399</v>
      </c>
      <c r="AT272" s="180" t="s">
        <v>122</v>
      </c>
      <c r="AU272" s="180" t="s">
        <v>83</v>
      </c>
      <c r="AY272" s="18" t="s">
        <v>120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8" t="s">
        <v>81</v>
      </c>
      <c r="BK272" s="181">
        <f>ROUND(I272*H272,2)</f>
        <v>0</v>
      </c>
      <c r="BL272" s="18" t="s">
        <v>399</v>
      </c>
      <c r="BM272" s="180" t="s">
        <v>424</v>
      </c>
    </row>
    <row r="273" s="2" customFormat="1" ht="6.96" customHeight="1">
      <c r="A273" s="37"/>
      <c r="B273" s="59"/>
      <c r="C273" s="60"/>
      <c r="D273" s="60"/>
      <c r="E273" s="60"/>
      <c r="F273" s="60"/>
      <c r="G273" s="60"/>
      <c r="H273" s="60"/>
      <c r="I273" s="60"/>
      <c r="J273" s="60"/>
      <c r="K273" s="60"/>
      <c r="L273" s="38"/>
      <c r="M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</row>
  </sheetData>
  <autoFilter ref="C128:K27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2023-05-15T12:50:16Z</dcterms:created>
  <dcterms:modified xsi:type="dcterms:W3CDTF">2023-05-15T12:50:18Z</dcterms:modified>
</cp:coreProperties>
</file>